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na\Documents\AR\FF\"/>
    </mc:Choice>
  </mc:AlternateContent>
  <bookViews>
    <workbookView xWindow="165" yWindow="120" windowWidth="16650" windowHeight="8010" activeTab="1"/>
  </bookViews>
  <sheets>
    <sheet name="Balansräkn tillg o skulder" sheetId="1" r:id="rId1"/>
    <sheet name="Resultat FF" sheetId="3" r:id="rId2"/>
    <sheet name="HB" sheetId="2" r:id="rId3"/>
    <sheet name="Kontohändelser FF" sheetId="4" r:id="rId4"/>
    <sheet name="Kontohändelser Cykel- o julmark" sheetId="6" r:id="rId5"/>
    <sheet name="Kontohändelser aktivitetsfonden" sheetId="5" r:id="rId6"/>
    <sheet name="Kontohändelser Skutanfonden" sheetId="7" r:id="rId7"/>
    <sheet name="Blad1" sheetId="9" r:id="rId8"/>
  </sheets>
  <calcPr calcId="152511"/>
</workbook>
</file>

<file path=xl/calcChain.xml><?xml version="1.0" encoding="utf-8"?>
<calcChain xmlns="http://schemas.openxmlformats.org/spreadsheetml/2006/main">
  <c r="C15" i="3" l="1"/>
  <c r="C16" i="3" s="1"/>
  <c r="C4" i="3"/>
  <c r="V10" i="2"/>
  <c r="W5" i="2"/>
  <c r="W6" i="2" s="1"/>
  <c r="E5" i="2" l="1"/>
  <c r="D20" i="2" l="1"/>
  <c r="D37" i="1"/>
  <c r="D30" i="1"/>
  <c r="C9" i="3"/>
  <c r="E21" i="1" l="1"/>
  <c r="J25" i="2"/>
  <c r="E19" i="1" s="1"/>
  <c r="P10" i="2"/>
  <c r="E17" i="1" s="1"/>
  <c r="K5" i="2" l="1"/>
  <c r="E3" i="1"/>
  <c r="E5" i="1" s="1"/>
  <c r="E13" i="1" s="1"/>
  <c r="C6" i="3"/>
  <c r="C10" i="3"/>
  <c r="W7" i="2"/>
  <c r="W8" i="2" s="1"/>
  <c r="Q5" i="2"/>
  <c r="Q6" i="2" s="1"/>
  <c r="Q7" i="2" s="1"/>
  <c r="E6" i="2"/>
  <c r="E7" i="2" s="1"/>
  <c r="E8" i="2" s="1"/>
  <c r="E9" i="2" s="1"/>
  <c r="E10" i="2" s="1"/>
  <c r="E11" i="2" s="1"/>
  <c r="K6" i="2" l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C12" i="3"/>
  <c r="E12" i="2"/>
  <c r="E13" i="2" s="1"/>
  <c r="E14" i="2" s="1"/>
  <c r="E15" i="2" s="1"/>
  <c r="E16" i="2" s="1"/>
  <c r="E17" i="2" s="1"/>
  <c r="C18" i="3" l="1"/>
  <c r="C21" i="3" s="1"/>
</calcChain>
</file>

<file path=xl/sharedStrings.xml><?xml version="1.0" encoding="utf-8"?>
<sst xmlns="http://schemas.openxmlformats.org/spreadsheetml/2006/main" count="307" uniqueCount="143">
  <si>
    <t>Text / mottagare</t>
  </si>
  <si>
    <t>Cykeldagen, netto</t>
  </si>
  <si>
    <t>Tillgångar</t>
  </si>
  <si>
    <t>Summma tillgångar</t>
  </si>
  <si>
    <t>Skulder</t>
  </si>
  <si>
    <t>Summa skulder</t>
  </si>
  <si>
    <t>SUMMA TILLGÅNGAR OCH SKULDER</t>
  </si>
  <si>
    <t>IB</t>
  </si>
  <si>
    <t>Skatt</t>
  </si>
  <si>
    <t>Ränta</t>
  </si>
  <si>
    <t>UB</t>
  </si>
  <si>
    <t>Intäkter</t>
  </si>
  <si>
    <t>Rörelsens kostnader</t>
  </si>
  <si>
    <t>Summa kostnader:</t>
  </si>
  <si>
    <t>Summa intäkter:</t>
  </si>
  <si>
    <t>Aktivitetsfonden</t>
  </si>
  <si>
    <t xml:space="preserve">Huvudbok </t>
  </si>
  <si>
    <t>Föräldraforum</t>
  </si>
  <si>
    <t>Resultat efter finansiella poster</t>
  </si>
  <si>
    <t>Rörelseresultat</t>
  </si>
  <si>
    <t>Redovisat resultat</t>
  </si>
  <si>
    <t>Verifikation</t>
  </si>
  <si>
    <t>5490990004</t>
  </si>
  <si>
    <t>Saldo</t>
  </si>
  <si>
    <t>Belopp</t>
  </si>
  <si>
    <t>52013261543</t>
  </si>
  <si>
    <t>Beviljad kredit</t>
  </si>
  <si>
    <t>Disponibelt belopp</t>
  </si>
  <si>
    <t>52013261551</t>
  </si>
  <si>
    <t>52013271611</t>
  </si>
  <si>
    <t>Kontoutdrag</t>
  </si>
  <si>
    <t>kontot har under året bytt namn</t>
  </si>
  <si>
    <t>Skutanfonden</t>
  </si>
  <si>
    <t>5490990005</t>
  </si>
  <si>
    <t>56993169908</t>
  </si>
  <si>
    <t>Cykel- o julmarknadskontot</t>
  </si>
  <si>
    <t>FF-kontot:</t>
  </si>
  <si>
    <t>Utbetalning 8B (f julmarknad 2012)</t>
  </si>
  <si>
    <t>Utbetalning 8A (f julmarknad 2012)</t>
  </si>
  <si>
    <t>Korrigering fr 2012 julmarknad</t>
  </si>
  <si>
    <t>Korrigering fr 2011 julmarknad</t>
  </si>
  <si>
    <t>Utbetalning 5A (f julm 2012)</t>
  </si>
  <si>
    <t>not</t>
  </si>
  <si>
    <t>Internetkostnad</t>
  </si>
  <si>
    <t>Finansiella intäkter o kostnader</t>
  </si>
  <si>
    <t>Summa fin intäkter o kostnader</t>
  </si>
  <si>
    <t>Resultaträkning FF</t>
  </si>
  <si>
    <t>SKATT</t>
  </si>
  <si>
    <t>RÄNTA</t>
  </si>
  <si>
    <t>Föräldrarforum</t>
  </si>
  <si>
    <t>5490990007</t>
  </si>
  <si>
    <t>0000000000</t>
  </si>
  <si>
    <t>Jul- o cykelmarknad</t>
  </si>
  <si>
    <t>Tot:</t>
  </si>
  <si>
    <t>Cykel- o julmarknadskonto</t>
  </si>
  <si>
    <t>Kassa (FF-kontot)</t>
  </si>
  <si>
    <t>Cykel- och julmarknadskonto</t>
  </si>
  <si>
    <t>Julmarknaden, netto</t>
  </si>
  <si>
    <t>ver 18</t>
  </si>
  <si>
    <t>ver 9</t>
  </si>
  <si>
    <t>Bokföringsdatum</t>
  </si>
  <si>
    <t>Valutadatum</t>
  </si>
  <si>
    <t>Verifikationsnummer</t>
  </si>
  <si>
    <t>2015-05-15</t>
  </si>
  <si>
    <t>HEMSIDA FF</t>
  </si>
  <si>
    <t>2014-12-30</t>
  </si>
  <si>
    <t>2014-12-31</t>
  </si>
  <si>
    <t>2014-12-29</t>
  </si>
  <si>
    <t>2014-12-28</t>
  </si>
  <si>
    <t>JULMARK 2014</t>
  </si>
  <si>
    <t>2014-12-15</t>
  </si>
  <si>
    <t>8327969163</t>
  </si>
  <si>
    <t>JULMARKNAD</t>
  </si>
  <si>
    <t>2014-12-11</t>
  </si>
  <si>
    <t>JUL14SKRVADD</t>
  </si>
  <si>
    <t>JUL14VILLAÄG</t>
  </si>
  <si>
    <t>2014-12-08</t>
  </si>
  <si>
    <t>2014-12-06</t>
  </si>
  <si>
    <t>VILLAÄGARFÖR</t>
  </si>
  <si>
    <t>2014-12-03</t>
  </si>
  <si>
    <t>SKRVADD</t>
  </si>
  <si>
    <t>2014-10-28</t>
  </si>
  <si>
    <t>KORR FR JM11</t>
  </si>
  <si>
    <t>KORR 8B JM12</t>
  </si>
  <si>
    <t>KORR 8A JM12</t>
  </si>
  <si>
    <t>KORR FR JM12</t>
  </si>
  <si>
    <t>2014-07-14</t>
  </si>
  <si>
    <t>5A JULM13</t>
  </si>
  <si>
    <t>Ingående balans</t>
  </si>
  <si>
    <t>2015-06-09</t>
  </si>
  <si>
    <t>SKOLAN F NKG</t>
  </si>
  <si>
    <t>2015-05-08</t>
  </si>
  <si>
    <t>8B JULM 2013</t>
  </si>
  <si>
    <t>2015-04-21</t>
  </si>
  <si>
    <t>8C JULM 2013</t>
  </si>
  <si>
    <t>2015-03-23</t>
  </si>
  <si>
    <t>8D, JUL 2013</t>
  </si>
  <si>
    <t>2015-03-11</t>
  </si>
  <si>
    <t>5B JUL 2013</t>
  </si>
  <si>
    <t>2015-02-27</t>
  </si>
  <si>
    <t>JUL14   8B</t>
  </si>
  <si>
    <t>2015-02-09</t>
  </si>
  <si>
    <t>JUL 13 8A/9A</t>
  </si>
  <si>
    <t>2014-10-29</t>
  </si>
  <si>
    <t>5490990006</t>
  </si>
  <si>
    <t>KORR JULM13</t>
  </si>
  <si>
    <t>DEKOR TJELVL</t>
  </si>
  <si>
    <t>2014-08-25</t>
  </si>
  <si>
    <t>PETRA GOLDMA</t>
  </si>
  <si>
    <t>2015-03-09</t>
  </si>
  <si>
    <t>2 DATORER</t>
  </si>
  <si>
    <t>F SPEL O BAS</t>
  </si>
  <si>
    <t>Datum: 2014-07-01 - 2015-06-30</t>
  </si>
  <si>
    <t>Utbetalning 5A (f julmarknad 2013)</t>
  </si>
  <si>
    <t>Korrigering från julmarknad 2012</t>
  </si>
  <si>
    <t>Korrigering från 8A julmarknad 2012</t>
  </si>
  <si>
    <t>Korrigering från 8B julmarknad 2012</t>
  </si>
  <si>
    <t>Sockervadd insättning</t>
  </si>
  <si>
    <t>Villaägarföreningen insättning</t>
  </si>
  <si>
    <t>Korrigering villaägarföreningen</t>
  </si>
  <si>
    <t>Korrigering sockervadd</t>
  </si>
  <si>
    <t>Insättning julmarknad 2014</t>
  </si>
  <si>
    <t>Överf julmarkn14 efter avdrag FFs del</t>
  </si>
  <si>
    <t>Kostnad hemsida</t>
  </si>
  <si>
    <t>Korrigering från julmarknad 2011</t>
  </si>
  <si>
    <t>2014-012-11</t>
  </si>
  <si>
    <t>Dekor julmarkn Tjelvling</t>
  </si>
  <si>
    <t>Korrigering från julmarknad 2013</t>
  </si>
  <si>
    <t>intäkt julmarknad fr villaägarföreningen</t>
  </si>
  <si>
    <t>Intäkt julmarknad för sockervadd</t>
  </si>
  <si>
    <t>Utbetalning 8A (f julm 2013)</t>
  </si>
  <si>
    <t>Utbetalning 8B (f julm 2014)</t>
  </si>
  <si>
    <t>Utbetalning 5B (f julm 2013)</t>
  </si>
  <si>
    <t>Utbetalning 8D (f julm 2013)</t>
  </si>
  <si>
    <t>Utbetalning 8C (f julm 2013)</t>
  </si>
  <si>
    <t>Utbetalning 8B (f julm 2013)</t>
  </si>
  <si>
    <t>Bidrag åk 6 studieresa Norrköping</t>
  </si>
  <si>
    <t>Betalning spel o bas</t>
  </si>
  <si>
    <t>Betalning 2 datorer</t>
  </si>
  <si>
    <t>ver 14/15</t>
  </si>
  <si>
    <t>ingen insättning har gjorts</t>
  </si>
  <si>
    <t>Korrigeringar som gjorts 2014/15 men som avser tidigare perioder</t>
  </si>
  <si>
    <t>140701-150630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</si>
</sst>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14" fontId="1" fillId="0" borderId="0" xfId="0" applyNumberFormat="1" applyFont="1"/>
    <xf numFmtId="0" fontId="4" fillId="0" borderId="0" xfId="0" applyFont="1"/>
    <xf numFmtId="4" fontId="1" fillId="0" borderId="0" xfId="0" applyNumberFormat="1" applyFont="1"/>
    <xf numFmtId="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0" fontId="8" fillId="0" borderId="0" xfId="0" applyFont="1"/>
    <xf numFmtId="4" fontId="4" fillId="0" borderId="0" xfId="0" applyNumberFormat="1" applyFont="1"/>
    <xf numFmtId="0" fontId="9" fillId="0" borderId="0" xfId="1"/>
    <xf numFmtId="0" fontId="0" fillId="0" borderId="0" xfId="0" applyAlignment="1">
      <alignment horizontal="left" vertical="center"/>
    </xf>
    <xf numFmtId="14" fontId="12" fillId="0" borderId="0" xfId="1" applyNumberFormat="1" applyFont="1"/>
    <xf numFmtId="4" fontId="8" fillId="0" borderId="0" xfId="0" applyNumberFormat="1" applyFont="1"/>
    <xf numFmtId="14" fontId="8" fillId="0" borderId="0" xfId="0" applyNumberFormat="1" applyFont="1"/>
    <xf numFmtId="0" fontId="0" fillId="0" borderId="0" xfId="0" applyFont="1"/>
    <xf numFmtId="0" fontId="0" fillId="0" borderId="0" xfId="0" quotePrefix="1"/>
    <xf numFmtId="0" fontId="14" fillId="0" borderId="0" xfId="0" applyFont="1"/>
    <xf numFmtId="0" fontId="15" fillId="0" borderId="0" xfId="0" applyFont="1"/>
    <xf numFmtId="0" fontId="16" fillId="0" borderId="0" xfId="0" applyFont="1"/>
    <xf numFmtId="4" fontId="16" fillId="0" borderId="0" xfId="0" applyNumberFormat="1" applyFont="1"/>
    <xf numFmtId="0" fontId="8" fillId="0" borderId="0" xfId="0" applyFont="1" applyAlignment="1">
      <alignment horizontal="right"/>
    </xf>
    <xf numFmtId="4" fontId="8" fillId="0" borderId="1" xfId="0" applyNumberFormat="1" applyFont="1" applyBorder="1"/>
    <xf numFmtId="0" fontId="10" fillId="2" borderId="0" xfId="1" applyFont="1" applyFill="1" applyAlignment="1">
      <alignment horizontal="left" vertical="center"/>
    </xf>
    <xf numFmtId="4" fontId="9" fillId="0" borderId="0" xfId="1" applyNumberFormat="1" applyAlignment="1" applyProtection="1">
      <alignment horizontal="left" vertical="center"/>
      <protection locked="0"/>
    </xf>
    <xf numFmtId="4" fontId="9" fillId="0" borderId="0" xfId="1" applyNumberFormat="1" applyAlignment="1">
      <alignment horizontal="left" vertical="center"/>
    </xf>
    <xf numFmtId="0" fontId="9" fillId="0" borderId="0" xfId="1" applyAlignment="1">
      <alignment horizontal="left" vertical="center"/>
    </xf>
    <xf numFmtId="0" fontId="11" fillId="3" borderId="0" xfId="1" applyFont="1" applyFill="1" applyAlignment="1">
      <alignment horizontal="left" vertical="center" wrapText="1"/>
    </xf>
    <xf numFmtId="0" fontId="9" fillId="0" borderId="1" xfId="1" applyBorder="1" applyAlignment="1">
      <alignment horizontal="left" vertical="center"/>
    </xf>
    <xf numFmtId="14" fontId="9" fillId="0" borderId="1" xfId="1" applyNumberFormat="1" applyBorder="1" applyAlignment="1">
      <alignment horizontal="left" vertical="center"/>
    </xf>
    <xf numFmtId="0" fontId="10" fillId="2" borderId="0" xfId="1" applyFont="1" applyFill="1" applyAlignment="1">
      <alignment horizontal="right" vertical="center"/>
    </xf>
    <xf numFmtId="0" fontId="9" fillId="0" borderId="0" xfId="1" applyAlignment="1">
      <alignment horizontal="right"/>
    </xf>
    <xf numFmtId="4" fontId="9" fillId="0" borderId="0" xfId="1" applyNumberFormat="1" applyAlignment="1">
      <alignment horizontal="right" vertical="center"/>
    </xf>
    <xf numFmtId="4" fontId="11" fillId="3" borderId="0" xfId="1" applyNumberFormat="1" applyFont="1" applyFill="1" applyAlignment="1">
      <alignment horizontal="right" vertical="center" wrapText="1"/>
    </xf>
    <xf numFmtId="4" fontId="9" fillId="0" borderId="1" xfId="1" applyNumberForma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4" fontId="9" fillId="0" borderId="2" xfId="1" applyNumberFormat="1" applyFill="1" applyBorder="1" applyAlignment="1">
      <alignment horizontal="right" vertical="center"/>
    </xf>
    <xf numFmtId="0" fontId="8" fillId="0" borderId="2" xfId="0" applyFont="1" applyBorder="1"/>
    <xf numFmtId="4" fontId="9" fillId="0" borderId="0" xfId="1" applyNumberFormat="1" applyAlignment="1">
      <alignment horizontal="right"/>
    </xf>
    <xf numFmtId="14" fontId="12" fillId="0" borderId="0" xfId="1" applyNumberFormat="1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K8" sqref="K8"/>
    </sheetView>
  </sheetViews>
  <sheetFormatPr defaultColWidth="8.85546875" defaultRowHeight="12.75" x14ac:dyDescent="0.2"/>
  <cols>
    <col min="4" max="4" width="13.42578125" customWidth="1"/>
    <col min="5" max="5" width="15.7109375" bestFit="1" customWidth="1"/>
  </cols>
  <sheetData>
    <row r="1" spans="1:5" s="2" customFormat="1" ht="18" x14ac:dyDescent="0.25">
      <c r="A1" s="2" t="s">
        <v>2</v>
      </c>
      <c r="E1" s="3">
        <v>42185</v>
      </c>
    </row>
    <row r="3" spans="1:5" x14ac:dyDescent="0.2">
      <c r="A3" s="12" t="s">
        <v>55</v>
      </c>
      <c r="E3" s="7">
        <f>HB!D20</f>
        <v>6322.9400000000014</v>
      </c>
    </row>
    <row r="4" spans="1:5" x14ac:dyDescent="0.2">
      <c r="E4" s="7"/>
    </row>
    <row r="5" spans="1:5" x14ac:dyDescent="0.2">
      <c r="A5" t="s">
        <v>3</v>
      </c>
      <c r="E5" s="7">
        <f>SUM(E2:E4)</f>
        <v>6322.9400000000014</v>
      </c>
    </row>
    <row r="6" spans="1:5" x14ac:dyDescent="0.2">
      <c r="E6" s="7"/>
    </row>
    <row r="7" spans="1:5" x14ac:dyDescent="0.2">
      <c r="E7" s="7"/>
    </row>
    <row r="8" spans="1:5" ht="18" x14ac:dyDescent="0.25">
      <c r="A8" s="2" t="s">
        <v>4</v>
      </c>
      <c r="E8" s="7"/>
    </row>
    <row r="9" spans="1:5" x14ac:dyDescent="0.2">
      <c r="E9" s="7"/>
    </row>
    <row r="10" spans="1:5" x14ac:dyDescent="0.2">
      <c r="E10" s="7"/>
    </row>
    <row r="11" spans="1:5" x14ac:dyDescent="0.2">
      <c r="A11" t="s">
        <v>5</v>
      </c>
      <c r="E11" s="7">
        <v>0</v>
      </c>
    </row>
    <row r="13" spans="1:5" x14ac:dyDescent="0.2">
      <c r="A13" s="1" t="s">
        <v>6</v>
      </c>
      <c r="E13" s="6">
        <f>E5+E11</f>
        <v>6322.9400000000014</v>
      </c>
    </row>
    <row r="17" spans="1:15" x14ac:dyDescent="0.2">
      <c r="A17" t="s">
        <v>15</v>
      </c>
      <c r="E17" s="7">
        <f>HB!P10</f>
        <v>40707.5</v>
      </c>
    </row>
    <row r="18" spans="1:15" x14ac:dyDescent="0.2">
      <c r="N18" s="12"/>
      <c r="O18" s="17"/>
    </row>
    <row r="19" spans="1:15" x14ac:dyDescent="0.2">
      <c r="A19" s="12" t="s">
        <v>54</v>
      </c>
      <c r="E19" s="7">
        <f>HB!J25</f>
        <v>72990.640000000014</v>
      </c>
      <c r="N19" s="12"/>
      <c r="O19" s="17"/>
    </row>
    <row r="20" spans="1:15" x14ac:dyDescent="0.2">
      <c r="N20" s="12"/>
      <c r="O20" s="17"/>
    </row>
    <row r="21" spans="1:15" x14ac:dyDescent="0.2">
      <c r="A21" t="s">
        <v>32</v>
      </c>
      <c r="E21" s="7">
        <f>HB!V10</f>
        <v>345226.02999999997</v>
      </c>
      <c r="N21" s="12"/>
      <c r="O21" s="17"/>
    </row>
    <row r="22" spans="1:15" x14ac:dyDescent="0.2">
      <c r="N22" s="12"/>
      <c r="O22" s="17"/>
    </row>
    <row r="24" spans="1:15" x14ac:dyDescent="0.2">
      <c r="A24" s="21" t="s">
        <v>141</v>
      </c>
      <c r="B24" s="21"/>
      <c r="C24" s="21"/>
      <c r="D24" s="21"/>
      <c r="E24" s="21"/>
      <c r="F24" s="21"/>
    </row>
    <row r="25" spans="1:15" x14ac:dyDescent="0.2">
      <c r="A25" s="1" t="s">
        <v>36</v>
      </c>
      <c r="D25" s="20"/>
      <c r="E25" s="1"/>
    </row>
    <row r="26" spans="1:15" x14ac:dyDescent="0.2">
      <c r="A26" s="12" t="s">
        <v>39</v>
      </c>
      <c r="D26" s="17">
        <v>700</v>
      </c>
    </row>
    <row r="27" spans="1:15" x14ac:dyDescent="0.2">
      <c r="A27" s="12" t="s">
        <v>40</v>
      </c>
      <c r="D27" s="17">
        <v>-7700</v>
      </c>
      <c r="E27" s="7"/>
    </row>
    <row r="28" spans="1:15" x14ac:dyDescent="0.2">
      <c r="A28" s="12" t="s">
        <v>37</v>
      </c>
      <c r="D28" s="17">
        <v>3798</v>
      </c>
      <c r="E28" s="7"/>
      <c r="K28" s="12"/>
    </row>
    <row r="29" spans="1:15" x14ac:dyDescent="0.2">
      <c r="A29" s="12" t="s">
        <v>38</v>
      </c>
      <c r="D29" s="26">
        <v>3798</v>
      </c>
      <c r="E29" s="7"/>
    </row>
    <row r="30" spans="1:15" x14ac:dyDescent="0.2">
      <c r="A30" s="25" t="s">
        <v>53</v>
      </c>
      <c r="D30" s="17">
        <f>SUM(D26:D29)</f>
        <v>596</v>
      </c>
      <c r="E30" s="6"/>
    </row>
    <row r="31" spans="1:15" x14ac:dyDescent="0.2">
      <c r="A31" s="12"/>
      <c r="B31" s="17"/>
      <c r="D31" s="20"/>
      <c r="E31" s="7"/>
    </row>
    <row r="32" spans="1:15" x14ac:dyDescent="0.2">
      <c r="A32" s="1" t="s">
        <v>35</v>
      </c>
      <c r="D32" s="20"/>
    </row>
    <row r="33" spans="1:5" x14ac:dyDescent="0.2">
      <c r="A33" s="12" t="s">
        <v>39</v>
      </c>
      <c r="D33" s="17">
        <v>-700</v>
      </c>
    </row>
    <row r="34" spans="1:5" x14ac:dyDescent="0.2">
      <c r="A34" s="12" t="s">
        <v>40</v>
      </c>
      <c r="D34" s="17">
        <v>7700</v>
      </c>
    </row>
    <row r="35" spans="1:5" x14ac:dyDescent="0.2">
      <c r="A35" s="12" t="s">
        <v>37</v>
      </c>
      <c r="D35" s="17">
        <v>-3798</v>
      </c>
    </row>
    <row r="36" spans="1:5" x14ac:dyDescent="0.2">
      <c r="A36" s="12" t="s">
        <v>38</v>
      </c>
      <c r="D36" s="26">
        <v>-3798</v>
      </c>
    </row>
    <row r="37" spans="1:5" x14ac:dyDescent="0.2">
      <c r="A37" s="12"/>
      <c r="D37" s="17">
        <f>SUM(D33:D36)</f>
        <v>-596</v>
      </c>
      <c r="E37" s="6"/>
    </row>
  </sheetData>
  <phoneticPr fontId="3" type="noConversion"/>
  <pageMargins left="0.75" right="0.75" top="1" bottom="1" header="0.5" footer="0.5"/>
  <pageSetup paperSize="9" orientation="portrait" horizontalDpi="0" verticalDpi="0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C1" sqref="C1"/>
    </sheetView>
  </sheetViews>
  <sheetFormatPr defaultColWidth="8.85546875" defaultRowHeight="12.75" x14ac:dyDescent="0.2"/>
  <cols>
    <col min="2" max="2" width="21.28515625" customWidth="1"/>
    <col min="3" max="3" width="17.7109375" bestFit="1" customWidth="1"/>
  </cols>
  <sheetData>
    <row r="1" spans="1:4" s="11" customFormat="1" ht="15.75" x14ac:dyDescent="0.25">
      <c r="A1" s="5" t="s">
        <v>46</v>
      </c>
      <c r="C1" s="5" t="s">
        <v>142</v>
      </c>
    </row>
    <row r="3" spans="1:4" x14ac:dyDescent="0.2">
      <c r="A3" s="1" t="s">
        <v>11</v>
      </c>
      <c r="C3" s="7"/>
      <c r="D3" s="21" t="s">
        <v>42</v>
      </c>
    </row>
    <row r="4" spans="1:4" x14ac:dyDescent="0.2">
      <c r="A4" s="12" t="s">
        <v>57</v>
      </c>
      <c r="C4" s="7">
        <f>HB!D14+HB!D15</f>
        <v>2500</v>
      </c>
      <c r="D4" s="12" t="s">
        <v>139</v>
      </c>
    </row>
    <row r="5" spans="1:4" x14ac:dyDescent="0.2">
      <c r="A5" t="s">
        <v>1</v>
      </c>
      <c r="C5" s="7">
        <v>0</v>
      </c>
      <c r="D5" s="12" t="s">
        <v>140</v>
      </c>
    </row>
    <row r="6" spans="1:4" s="1" customFormat="1" x14ac:dyDescent="0.2">
      <c r="A6" s="1" t="s">
        <v>14</v>
      </c>
      <c r="C6" s="6">
        <f>SUM(C4:C5)</f>
        <v>2500</v>
      </c>
    </row>
    <row r="7" spans="1:4" x14ac:dyDescent="0.2">
      <c r="C7" s="7"/>
    </row>
    <row r="8" spans="1:4" x14ac:dyDescent="0.2">
      <c r="A8" s="1" t="s">
        <v>12</v>
      </c>
      <c r="C8" s="7"/>
    </row>
    <row r="9" spans="1:4" x14ac:dyDescent="0.2">
      <c r="A9" s="12" t="s">
        <v>43</v>
      </c>
      <c r="C9" s="7">
        <f>HB!D17</f>
        <v>-119</v>
      </c>
      <c r="D9" s="12" t="s">
        <v>58</v>
      </c>
    </row>
    <row r="10" spans="1:4" s="1" customFormat="1" x14ac:dyDescent="0.2">
      <c r="A10" s="1" t="s">
        <v>13</v>
      </c>
      <c r="C10" s="6">
        <f>SUM(C9:C9)</f>
        <v>-119</v>
      </c>
    </row>
    <row r="11" spans="1:4" x14ac:dyDescent="0.2">
      <c r="C11" s="7"/>
    </row>
    <row r="12" spans="1:4" x14ac:dyDescent="0.2">
      <c r="A12" s="23" t="s">
        <v>19</v>
      </c>
      <c r="B12" s="21"/>
      <c r="C12" s="24">
        <f>C6+C10</f>
        <v>2381</v>
      </c>
    </row>
    <row r="13" spans="1:4" x14ac:dyDescent="0.2">
      <c r="C13" s="7"/>
    </row>
    <row r="14" spans="1:4" x14ac:dyDescent="0.2">
      <c r="A14" s="1" t="s">
        <v>44</v>
      </c>
      <c r="C14" s="7"/>
    </row>
    <row r="15" spans="1:4" x14ac:dyDescent="0.2">
      <c r="A15" s="12" t="s">
        <v>9</v>
      </c>
      <c r="C15" s="7">
        <f>HB!D16</f>
        <v>49.47</v>
      </c>
      <c r="D15" s="12" t="s">
        <v>59</v>
      </c>
    </row>
    <row r="16" spans="1:4" x14ac:dyDescent="0.2">
      <c r="A16" s="1" t="s">
        <v>45</v>
      </c>
      <c r="B16" s="1"/>
      <c r="C16" s="6">
        <f>C15</f>
        <v>49.47</v>
      </c>
    </row>
    <row r="17" spans="1:6" x14ac:dyDescent="0.2">
      <c r="C17" s="7"/>
    </row>
    <row r="18" spans="1:6" x14ac:dyDescent="0.2">
      <c r="A18" s="23" t="s">
        <v>18</v>
      </c>
      <c r="B18" s="23"/>
      <c r="C18" s="24">
        <f>C12+C16</f>
        <v>2430.4699999999998</v>
      </c>
    </row>
    <row r="19" spans="1:6" x14ac:dyDescent="0.2">
      <c r="C19" s="7"/>
    </row>
    <row r="20" spans="1:6" x14ac:dyDescent="0.2">
      <c r="C20" s="7"/>
    </row>
    <row r="21" spans="1:6" ht="15" x14ac:dyDescent="0.25">
      <c r="A21" s="9" t="s">
        <v>20</v>
      </c>
      <c r="B21" s="9"/>
      <c r="C21" s="10">
        <f>C18</f>
        <v>2430.4699999999998</v>
      </c>
      <c r="F21" s="7"/>
    </row>
    <row r="22" spans="1:6" x14ac:dyDescent="0.2">
      <c r="C22" s="7"/>
      <c r="F22" s="7"/>
    </row>
    <row r="23" spans="1:6" x14ac:dyDescent="0.2">
      <c r="C23" s="7"/>
    </row>
    <row r="24" spans="1:6" x14ac:dyDescent="0.2">
      <c r="C24" s="7"/>
      <c r="F24" s="7"/>
    </row>
    <row r="25" spans="1:6" x14ac:dyDescent="0.2">
      <c r="C25" s="7"/>
    </row>
    <row r="26" spans="1:6" x14ac:dyDescent="0.2">
      <c r="C26" s="7"/>
      <c r="F26" s="7"/>
    </row>
    <row r="27" spans="1:6" x14ac:dyDescent="0.2">
      <c r="C27" s="7"/>
    </row>
    <row r="28" spans="1:6" x14ac:dyDescent="0.2">
      <c r="C28" s="7"/>
    </row>
    <row r="29" spans="1:6" x14ac:dyDescent="0.2">
      <c r="C29" s="7"/>
    </row>
    <row r="30" spans="1:6" x14ac:dyDescent="0.2">
      <c r="C30" s="7"/>
    </row>
  </sheetData>
  <phoneticPr fontId="3" type="noConversion"/>
  <pageMargins left="0.75" right="0.75" top="1" bottom="1" header="0.5" footer="0.5"/>
  <pageSetup paperSize="9" orientation="portrait" horizontalDpi="0" verticalDpi="0" r:id="rId1"/>
  <headerFooter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zoomScaleNormal="100" workbookViewId="0">
      <selection activeCell="B20" sqref="B20:C20"/>
    </sheetView>
  </sheetViews>
  <sheetFormatPr defaultColWidth="8.85546875" defaultRowHeight="12.75" x14ac:dyDescent="0.2"/>
  <cols>
    <col min="1" max="1" width="6.28515625" style="12" customWidth="1"/>
    <col min="2" max="2" width="11.42578125" style="12" bestFit="1" customWidth="1"/>
    <col min="3" max="3" width="32.7109375" style="12" customWidth="1"/>
    <col min="4" max="4" width="13.140625" style="17" customWidth="1"/>
    <col min="5" max="5" width="12.28515625" style="17" customWidth="1"/>
    <col min="6" max="6" width="3.140625" style="17" customWidth="1"/>
    <col min="7" max="7" width="6.7109375" style="12" customWidth="1"/>
    <col min="8" max="8" width="11.42578125" style="12" bestFit="1" customWidth="1"/>
    <col min="9" max="9" width="26.7109375" style="12" customWidth="1"/>
    <col min="10" max="10" width="9.7109375" style="12" bestFit="1" customWidth="1"/>
    <col min="11" max="11" width="10.140625" style="12" customWidth="1"/>
    <col min="12" max="12" width="3.140625" style="12" customWidth="1"/>
    <col min="13" max="13" width="5.7109375" style="17" customWidth="1"/>
    <col min="14" max="14" width="10.42578125" style="12" bestFit="1" customWidth="1"/>
    <col min="15" max="15" width="27" style="12" customWidth="1"/>
    <col min="16" max="17" width="13.7109375" style="17" customWidth="1"/>
    <col min="18" max="18" width="4.5703125" style="12" customWidth="1"/>
    <col min="19" max="19" width="7.7109375" style="12" customWidth="1"/>
    <col min="20" max="20" width="11.42578125" style="12" bestFit="1" customWidth="1"/>
    <col min="21" max="21" width="30" style="12" customWidth="1"/>
    <col min="22" max="22" width="10.28515625" style="12" bestFit="1" customWidth="1"/>
    <col min="23" max="23" width="10.140625" style="12" bestFit="1" customWidth="1"/>
    <col min="24" max="16384" width="8.85546875" style="12"/>
  </cols>
  <sheetData>
    <row r="1" spans="1:23" s="5" customFormat="1" ht="18" x14ac:dyDescent="0.25">
      <c r="B1" s="2" t="s">
        <v>16</v>
      </c>
      <c r="D1" s="8" t="s">
        <v>17</v>
      </c>
      <c r="E1" s="8"/>
      <c r="F1" s="8"/>
      <c r="G1" s="8"/>
      <c r="I1" s="8" t="s">
        <v>56</v>
      </c>
      <c r="M1" s="8"/>
      <c r="O1" s="8" t="s">
        <v>15</v>
      </c>
      <c r="P1" s="13"/>
      <c r="Q1" s="13"/>
      <c r="R1" s="8"/>
      <c r="S1" s="8"/>
      <c r="U1" s="8" t="s">
        <v>32</v>
      </c>
    </row>
    <row r="2" spans="1:23" x14ac:dyDescent="0.2">
      <c r="I2" s="19" t="s">
        <v>31</v>
      </c>
      <c r="U2" s="19"/>
    </row>
    <row r="3" spans="1:23" s="1" customFormat="1" x14ac:dyDescent="0.2">
      <c r="B3" s="4">
        <v>41821</v>
      </c>
      <c r="C3" s="4" t="s">
        <v>7</v>
      </c>
      <c r="D3" s="17">
        <v>13296.47</v>
      </c>
      <c r="E3" s="6"/>
      <c r="F3" s="6"/>
      <c r="G3" s="6"/>
      <c r="H3" s="4">
        <v>41821</v>
      </c>
      <c r="I3" s="4" t="s">
        <v>7</v>
      </c>
      <c r="J3" s="6">
        <v>71706.64</v>
      </c>
      <c r="M3" s="6"/>
      <c r="N3" s="4">
        <v>41821</v>
      </c>
      <c r="O3" s="4" t="s">
        <v>7</v>
      </c>
      <c r="P3" s="6">
        <v>53019.99</v>
      </c>
      <c r="Q3" s="6"/>
      <c r="R3" s="6"/>
      <c r="S3" s="6"/>
      <c r="T3" s="4">
        <v>41821</v>
      </c>
      <c r="U3" s="4" t="s">
        <v>7</v>
      </c>
      <c r="V3" s="6">
        <v>354637.23</v>
      </c>
    </row>
    <row r="4" spans="1:23" s="1" customFormat="1" x14ac:dyDescent="0.2">
      <c r="A4" s="1" t="s">
        <v>21</v>
      </c>
      <c r="D4" s="6"/>
      <c r="E4" s="6"/>
      <c r="F4" s="6"/>
      <c r="G4" s="6" t="s">
        <v>21</v>
      </c>
      <c r="J4" s="6"/>
      <c r="M4" s="1" t="s">
        <v>21</v>
      </c>
      <c r="P4" s="6"/>
      <c r="Q4" s="6"/>
      <c r="R4" s="6"/>
      <c r="S4" s="6" t="s">
        <v>21</v>
      </c>
      <c r="V4" s="6"/>
    </row>
    <row r="5" spans="1:23" ht="14.25" x14ac:dyDescent="0.2">
      <c r="A5" s="12">
        <v>1</v>
      </c>
      <c r="B5" s="16">
        <v>41834</v>
      </c>
      <c r="C5" s="12" t="s">
        <v>113</v>
      </c>
      <c r="D5" s="17">
        <v>-10000</v>
      </c>
      <c r="E5" s="17">
        <f>D3+D5</f>
        <v>3296.4699999999993</v>
      </c>
      <c r="G5" s="12">
        <v>2</v>
      </c>
      <c r="H5" s="16">
        <v>41876</v>
      </c>
      <c r="I5" s="12" t="s">
        <v>41</v>
      </c>
      <c r="J5" s="17">
        <v>1250</v>
      </c>
      <c r="K5" s="17">
        <f>J3+J5</f>
        <v>72956.639999999999</v>
      </c>
      <c r="L5" s="17"/>
      <c r="M5" s="12">
        <v>18</v>
      </c>
      <c r="N5" s="18">
        <v>42003</v>
      </c>
      <c r="O5" s="12" t="s">
        <v>9</v>
      </c>
      <c r="P5" s="17">
        <v>123.51</v>
      </c>
      <c r="Q5" s="17">
        <f>P3+P5</f>
        <v>53143.5</v>
      </c>
      <c r="R5" s="17"/>
      <c r="S5" s="12">
        <v>9</v>
      </c>
      <c r="T5" s="16">
        <v>41982</v>
      </c>
      <c r="U5" s="12" t="s">
        <v>137</v>
      </c>
      <c r="V5" s="17">
        <v>-2006</v>
      </c>
      <c r="W5" s="17">
        <f>V3+V5</f>
        <v>352631.23</v>
      </c>
    </row>
    <row r="6" spans="1:23" ht="14.25" x14ac:dyDescent="0.2">
      <c r="A6" s="12">
        <v>3</v>
      </c>
      <c r="B6" s="16">
        <v>41940</v>
      </c>
      <c r="C6" s="12" t="s">
        <v>114</v>
      </c>
      <c r="D6" s="17">
        <v>700</v>
      </c>
      <c r="E6" s="17">
        <f>E5+D6</f>
        <v>3996.4699999999993</v>
      </c>
      <c r="G6" s="12">
        <v>4</v>
      </c>
      <c r="H6" s="16">
        <v>41940</v>
      </c>
      <c r="I6" s="12" t="s">
        <v>114</v>
      </c>
      <c r="J6" s="17">
        <v>-3798</v>
      </c>
      <c r="K6" s="17">
        <f>K5+J6</f>
        <v>69158.64</v>
      </c>
      <c r="L6" s="17"/>
      <c r="M6" s="12">
        <v>18</v>
      </c>
      <c r="N6" s="18">
        <v>42003</v>
      </c>
      <c r="O6" s="12" t="s">
        <v>8</v>
      </c>
      <c r="P6" s="17">
        <v>-36</v>
      </c>
      <c r="Q6" s="17">
        <f>Q5+P6</f>
        <v>53107.5</v>
      </c>
      <c r="R6" s="17"/>
      <c r="S6" s="12">
        <v>19</v>
      </c>
      <c r="T6" s="16">
        <v>42003</v>
      </c>
      <c r="U6" s="12" t="s">
        <v>9</v>
      </c>
      <c r="V6" s="17">
        <v>819.8</v>
      </c>
      <c r="W6" s="17">
        <f>W5+V6</f>
        <v>353451.02999999997</v>
      </c>
    </row>
    <row r="7" spans="1:23" ht="14.25" x14ac:dyDescent="0.2">
      <c r="A7" s="12">
        <v>4</v>
      </c>
      <c r="B7" s="16">
        <v>41940</v>
      </c>
      <c r="C7" s="12" t="s">
        <v>115</v>
      </c>
      <c r="D7" s="17">
        <v>3798</v>
      </c>
      <c r="E7" s="17">
        <f t="shared" ref="E7:E12" si="0">E6+D7</f>
        <v>7794.4699999999993</v>
      </c>
      <c r="G7" s="12">
        <v>3</v>
      </c>
      <c r="H7" s="16">
        <v>41940</v>
      </c>
      <c r="I7" s="12" t="s">
        <v>115</v>
      </c>
      <c r="J7" s="17">
        <v>-700</v>
      </c>
      <c r="K7" s="17">
        <f t="shared" ref="K7:K12" si="1">K6+J7</f>
        <v>68458.64</v>
      </c>
      <c r="L7" s="17"/>
      <c r="M7" s="12">
        <v>28</v>
      </c>
      <c r="N7" s="18">
        <v>42164</v>
      </c>
      <c r="O7" s="12" t="s">
        <v>136</v>
      </c>
      <c r="P7" s="17">
        <v>-12400</v>
      </c>
      <c r="Q7" s="17">
        <f>Q6+P7</f>
        <v>40707.5</v>
      </c>
      <c r="R7" s="17"/>
      <c r="S7" s="12">
        <v>19</v>
      </c>
      <c r="T7" s="16">
        <v>42003</v>
      </c>
      <c r="U7" s="12" t="s">
        <v>8</v>
      </c>
      <c r="V7" s="17">
        <v>-245</v>
      </c>
      <c r="W7" s="17">
        <f>W6+V7</f>
        <v>353206.02999999997</v>
      </c>
    </row>
    <row r="8" spans="1:23" ht="14.25" x14ac:dyDescent="0.2">
      <c r="A8" s="12">
        <v>5</v>
      </c>
      <c r="B8" s="16">
        <v>41940</v>
      </c>
      <c r="C8" s="12" t="s">
        <v>116</v>
      </c>
      <c r="D8" s="17">
        <v>3798</v>
      </c>
      <c r="E8" s="17">
        <f t="shared" si="0"/>
        <v>11592.47</v>
      </c>
      <c r="G8" s="12">
        <v>5</v>
      </c>
      <c r="H8" s="16">
        <v>41940</v>
      </c>
      <c r="I8" s="12" t="s">
        <v>116</v>
      </c>
      <c r="J8" s="17">
        <v>-3798</v>
      </c>
      <c r="K8" s="17">
        <f t="shared" si="1"/>
        <v>64660.639999999999</v>
      </c>
      <c r="L8" s="17"/>
      <c r="M8" s="12"/>
      <c r="N8" s="18"/>
      <c r="R8" s="17"/>
      <c r="S8" s="12">
        <v>22</v>
      </c>
      <c r="T8" s="16">
        <v>42072</v>
      </c>
      <c r="U8" s="12" t="s">
        <v>138</v>
      </c>
      <c r="V8" s="17">
        <v>-7980</v>
      </c>
      <c r="W8" s="17">
        <f>W7+V8</f>
        <v>345226.02999999997</v>
      </c>
    </row>
    <row r="9" spans="1:23" ht="14.25" x14ac:dyDescent="0.2">
      <c r="A9" s="12">
        <v>6</v>
      </c>
      <c r="B9" s="16">
        <v>41940</v>
      </c>
      <c r="C9" s="12" t="s">
        <v>124</v>
      </c>
      <c r="D9" s="17">
        <v>-7700</v>
      </c>
      <c r="E9" s="17">
        <f t="shared" si="0"/>
        <v>3892.4699999999993</v>
      </c>
      <c r="G9" s="12">
        <v>6</v>
      </c>
      <c r="H9" s="16">
        <v>41940</v>
      </c>
      <c r="I9" s="12" t="s">
        <v>124</v>
      </c>
      <c r="J9" s="17">
        <v>7700</v>
      </c>
      <c r="K9" s="17">
        <f t="shared" si="1"/>
        <v>72360.639999999999</v>
      </c>
      <c r="L9" s="17"/>
      <c r="M9" s="12"/>
      <c r="N9" s="18"/>
      <c r="R9" s="17"/>
      <c r="S9" s="19"/>
      <c r="V9" s="17"/>
    </row>
    <row r="10" spans="1:23" ht="14.25" x14ac:dyDescent="0.2">
      <c r="A10" s="12">
        <v>10</v>
      </c>
      <c r="B10" s="16">
        <v>41976</v>
      </c>
      <c r="C10" s="12" t="s">
        <v>117</v>
      </c>
      <c r="D10" s="17">
        <v>982</v>
      </c>
      <c r="E10" s="17">
        <f t="shared" si="0"/>
        <v>4874.4699999999993</v>
      </c>
      <c r="G10" s="12">
        <v>7</v>
      </c>
      <c r="H10" s="16">
        <v>41941</v>
      </c>
      <c r="I10" s="12" t="s">
        <v>126</v>
      </c>
      <c r="J10" s="17">
        <v>-472.5</v>
      </c>
      <c r="K10" s="17">
        <f t="shared" si="1"/>
        <v>71888.14</v>
      </c>
      <c r="L10" s="17"/>
      <c r="N10" s="4">
        <v>42185</v>
      </c>
      <c r="O10" s="1" t="s">
        <v>10</v>
      </c>
      <c r="P10" s="17">
        <f>SUM(P3:P9)</f>
        <v>40707.5</v>
      </c>
      <c r="R10" s="17"/>
      <c r="T10" s="4">
        <v>42185</v>
      </c>
      <c r="U10" s="1" t="s">
        <v>10</v>
      </c>
      <c r="V10" s="6">
        <f>SUM(V3:V9)</f>
        <v>345226.02999999997</v>
      </c>
    </row>
    <row r="11" spans="1:23" ht="14.25" x14ac:dyDescent="0.2">
      <c r="A11" s="12">
        <v>11</v>
      </c>
      <c r="B11" s="16">
        <v>41616</v>
      </c>
      <c r="C11" s="12" t="s">
        <v>118</v>
      </c>
      <c r="D11" s="17">
        <v>500</v>
      </c>
      <c r="E11" s="17">
        <f t="shared" si="0"/>
        <v>5374.4699999999993</v>
      </c>
      <c r="G11" s="12">
        <v>8</v>
      </c>
      <c r="H11" s="16">
        <v>41941</v>
      </c>
      <c r="I11" s="12" t="s">
        <v>127</v>
      </c>
      <c r="J11" s="17">
        <v>-252</v>
      </c>
      <c r="K11" s="17">
        <f t="shared" si="1"/>
        <v>71636.14</v>
      </c>
      <c r="L11" s="17"/>
      <c r="N11" s="18">
        <v>42185</v>
      </c>
      <c r="O11" s="19" t="s">
        <v>30</v>
      </c>
      <c r="P11" s="17">
        <v>40707.5</v>
      </c>
      <c r="Q11" s="6"/>
      <c r="R11" s="17"/>
      <c r="S11" s="18"/>
      <c r="T11" s="18">
        <v>42185</v>
      </c>
      <c r="U11" s="19" t="s">
        <v>30</v>
      </c>
      <c r="V11" s="17">
        <v>345226.03</v>
      </c>
    </row>
    <row r="12" spans="1:23" ht="14.25" x14ac:dyDescent="0.2">
      <c r="A12" s="12">
        <v>12</v>
      </c>
      <c r="B12" s="16" t="s">
        <v>125</v>
      </c>
      <c r="C12" s="12" t="s">
        <v>119</v>
      </c>
      <c r="D12" s="17">
        <v>-500</v>
      </c>
      <c r="E12" s="17">
        <f t="shared" si="0"/>
        <v>4874.4699999999993</v>
      </c>
      <c r="G12" s="12">
        <v>12</v>
      </c>
      <c r="H12" s="16" t="s">
        <v>125</v>
      </c>
      <c r="I12" s="12" t="s">
        <v>128</v>
      </c>
      <c r="J12" s="17">
        <v>500</v>
      </c>
      <c r="K12" s="17">
        <f t="shared" si="1"/>
        <v>72136.14</v>
      </c>
      <c r="R12" s="17"/>
      <c r="V12" s="17"/>
    </row>
    <row r="13" spans="1:23" ht="14.25" x14ac:dyDescent="0.2">
      <c r="A13" s="12">
        <v>13</v>
      </c>
      <c r="B13" s="16">
        <v>41984</v>
      </c>
      <c r="C13" s="12" t="s">
        <v>120</v>
      </c>
      <c r="D13" s="17">
        <v>-982</v>
      </c>
      <c r="E13" s="17">
        <f>E12+D13</f>
        <v>3892.4699999999993</v>
      </c>
      <c r="G13" s="12">
        <v>13</v>
      </c>
      <c r="H13" s="16">
        <v>41984</v>
      </c>
      <c r="I13" s="12" t="s">
        <v>129</v>
      </c>
      <c r="J13" s="17">
        <v>982</v>
      </c>
      <c r="K13" s="17">
        <f>K12+J13</f>
        <v>73118.14</v>
      </c>
      <c r="R13" s="17"/>
      <c r="S13" s="17"/>
      <c r="T13" s="6"/>
      <c r="U13" s="6"/>
      <c r="V13" s="1"/>
      <c r="W13" s="1"/>
    </row>
    <row r="14" spans="1:23" ht="14.25" x14ac:dyDescent="0.2">
      <c r="A14" s="12">
        <v>14</v>
      </c>
      <c r="B14" s="16">
        <v>41988</v>
      </c>
      <c r="C14" s="18" t="s">
        <v>121</v>
      </c>
      <c r="D14" s="17">
        <v>60800</v>
      </c>
      <c r="E14" s="17">
        <f>E13+D14</f>
        <v>64692.47</v>
      </c>
      <c r="G14" s="12">
        <v>15</v>
      </c>
      <c r="H14" s="16">
        <v>42002</v>
      </c>
      <c r="I14" s="18" t="s">
        <v>121</v>
      </c>
      <c r="J14" s="17">
        <v>58300</v>
      </c>
      <c r="K14" s="17">
        <f t="shared" ref="K14:K22" si="2">K13+J14</f>
        <v>131418.14000000001</v>
      </c>
      <c r="N14" s="19"/>
      <c r="Q14" s="1"/>
      <c r="R14" s="6"/>
      <c r="S14" s="6"/>
    </row>
    <row r="15" spans="1:23" ht="14.25" x14ac:dyDescent="0.2">
      <c r="A15" s="12">
        <v>15</v>
      </c>
      <c r="B15" s="16">
        <v>42002</v>
      </c>
      <c r="C15" s="12" t="s">
        <v>122</v>
      </c>
      <c r="D15" s="17">
        <v>-58300</v>
      </c>
      <c r="E15" s="17">
        <f>E14+D15</f>
        <v>6392.4700000000012</v>
      </c>
      <c r="G15" s="12">
        <v>17</v>
      </c>
      <c r="H15" s="16">
        <v>42003</v>
      </c>
      <c r="I15" s="12" t="s">
        <v>9</v>
      </c>
      <c r="J15" s="17">
        <v>159.79</v>
      </c>
      <c r="K15" s="17">
        <f t="shared" si="2"/>
        <v>131577.93000000002</v>
      </c>
      <c r="N15" s="21"/>
      <c r="O15"/>
      <c r="P15"/>
    </row>
    <row r="16" spans="1:23" s="1" customFormat="1" ht="14.25" x14ac:dyDescent="0.2">
      <c r="A16" s="12">
        <v>16</v>
      </c>
      <c r="B16" s="16">
        <v>42003</v>
      </c>
      <c r="C16" s="12" t="s">
        <v>9</v>
      </c>
      <c r="D16" s="17">
        <v>49.47</v>
      </c>
      <c r="E16" s="17">
        <f>E15+D16</f>
        <v>6441.9400000000014</v>
      </c>
      <c r="F16" s="6"/>
      <c r="G16" s="12">
        <v>17</v>
      </c>
      <c r="H16" s="16">
        <v>42003</v>
      </c>
      <c r="I16" s="12" t="s">
        <v>8</v>
      </c>
      <c r="J16" s="17">
        <v>-47</v>
      </c>
      <c r="K16" s="17">
        <f t="shared" si="2"/>
        <v>131530.93000000002</v>
      </c>
      <c r="M16" s="17"/>
      <c r="N16"/>
      <c r="O16"/>
      <c r="P16"/>
      <c r="Q16" s="17"/>
      <c r="R16" s="12"/>
      <c r="S16" s="12"/>
      <c r="T16" s="12"/>
      <c r="U16" s="12"/>
      <c r="V16" s="12"/>
      <c r="W16" s="12"/>
    </row>
    <row r="17" spans="1:16" ht="14.25" x14ac:dyDescent="0.2">
      <c r="A17" s="12">
        <v>27</v>
      </c>
      <c r="B17" s="16">
        <v>42139</v>
      </c>
      <c r="C17" s="12" t="s">
        <v>123</v>
      </c>
      <c r="D17" s="17">
        <v>-119</v>
      </c>
      <c r="E17" s="17">
        <f>E16+D17</f>
        <v>6322.9400000000014</v>
      </c>
      <c r="G17" s="12">
        <v>20</v>
      </c>
      <c r="H17" s="16">
        <v>42044</v>
      </c>
      <c r="I17" s="12" t="s">
        <v>130</v>
      </c>
      <c r="J17" s="17">
        <v>-10000</v>
      </c>
      <c r="K17" s="17">
        <f t="shared" si="2"/>
        <v>121530.93000000002</v>
      </c>
      <c r="N17"/>
      <c r="O17"/>
      <c r="P17"/>
    </row>
    <row r="18" spans="1:16" ht="14.25" x14ac:dyDescent="0.2">
      <c r="B18" s="16"/>
      <c r="C18" s="19"/>
      <c r="G18" s="12">
        <v>21</v>
      </c>
      <c r="H18" s="16">
        <v>42062</v>
      </c>
      <c r="I18" s="12" t="s">
        <v>131</v>
      </c>
      <c r="J18" s="17">
        <v>-8540.2900000000009</v>
      </c>
      <c r="K18" s="17">
        <f t="shared" si="2"/>
        <v>112990.64000000001</v>
      </c>
      <c r="O18" s="22"/>
      <c r="P18"/>
    </row>
    <row r="19" spans="1:16" ht="14.25" x14ac:dyDescent="0.2">
      <c r="G19" s="12">
        <v>23</v>
      </c>
      <c r="H19" s="16">
        <v>42074</v>
      </c>
      <c r="I19" s="12" t="s">
        <v>132</v>
      </c>
      <c r="J19" s="17">
        <v>-10000</v>
      </c>
      <c r="K19" s="17">
        <f t="shared" si="2"/>
        <v>102990.64000000001</v>
      </c>
      <c r="P19"/>
    </row>
    <row r="20" spans="1:16" ht="14.25" x14ac:dyDescent="0.2">
      <c r="B20" s="4">
        <v>42185</v>
      </c>
      <c r="C20" s="1" t="s">
        <v>10</v>
      </c>
      <c r="D20" s="17">
        <f>SUM(D3:D19)</f>
        <v>6322.9400000000014</v>
      </c>
      <c r="G20" s="12">
        <v>24</v>
      </c>
      <c r="H20" s="16">
        <v>42086</v>
      </c>
      <c r="I20" s="12" t="s">
        <v>133</v>
      </c>
      <c r="J20" s="17">
        <v>-10000</v>
      </c>
      <c r="K20" s="17">
        <f t="shared" si="2"/>
        <v>92990.640000000014</v>
      </c>
      <c r="P20"/>
    </row>
    <row r="21" spans="1:16" ht="14.25" x14ac:dyDescent="0.2">
      <c r="B21" s="18">
        <v>42185</v>
      </c>
      <c r="C21" s="19" t="s">
        <v>30</v>
      </c>
      <c r="D21" s="17">
        <v>6322.94</v>
      </c>
      <c r="G21" s="12">
        <v>25</v>
      </c>
      <c r="H21" s="16">
        <v>42109</v>
      </c>
      <c r="I21" s="12" t="s">
        <v>134</v>
      </c>
      <c r="J21" s="17">
        <v>-10000</v>
      </c>
      <c r="K21" s="17">
        <f t="shared" si="2"/>
        <v>82990.640000000014</v>
      </c>
    </row>
    <row r="22" spans="1:16" ht="14.25" x14ac:dyDescent="0.2">
      <c r="G22" s="12">
        <v>26</v>
      </c>
      <c r="H22" s="45">
        <v>42132</v>
      </c>
      <c r="I22" s="12" t="s">
        <v>135</v>
      </c>
      <c r="J22" s="17">
        <v>-10000</v>
      </c>
      <c r="K22" s="17">
        <f t="shared" si="2"/>
        <v>72990.640000000014</v>
      </c>
    </row>
    <row r="23" spans="1:16" ht="14.25" x14ac:dyDescent="0.2">
      <c r="H23" s="45"/>
      <c r="J23" s="17"/>
      <c r="K23" s="17"/>
    </row>
    <row r="24" spans="1:16" ht="14.25" x14ac:dyDescent="0.2">
      <c r="H24" s="45"/>
      <c r="J24" s="17"/>
      <c r="K24" s="17"/>
    </row>
    <row r="25" spans="1:16" x14ac:dyDescent="0.2">
      <c r="G25" s="18"/>
      <c r="H25" s="4">
        <v>42185</v>
      </c>
      <c r="I25" s="1" t="s">
        <v>10</v>
      </c>
      <c r="J25" s="6">
        <f>SUM(J3:J22)</f>
        <v>72990.640000000014</v>
      </c>
      <c r="K25" s="17"/>
    </row>
    <row r="26" spans="1:16" x14ac:dyDescent="0.2">
      <c r="H26" s="18">
        <v>42185</v>
      </c>
      <c r="I26" s="19" t="s">
        <v>30</v>
      </c>
      <c r="J26" s="17">
        <v>72990.64</v>
      </c>
      <c r="K26" s="17"/>
    </row>
    <row r="27" spans="1:16" x14ac:dyDescent="0.2">
      <c r="G27" s="17"/>
      <c r="J27" s="17"/>
    </row>
    <row r="28" spans="1:16" x14ac:dyDescent="0.2">
      <c r="G28" s="6"/>
      <c r="J28" s="17"/>
      <c r="K28" s="1"/>
    </row>
    <row r="29" spans="1:16" x14ac:dyDescent="0.2">
      <c r="J29" s="17"/>
    </row>
    <row r="30" spans="1:16" x14ac:dyDescent="0.2">
      <c r="J30" s="17"/>
    </row>
    <row r="31" spans="1:16" x14ac:dyDescent="0.2">
      <c r="J31" s="17"/>
    </row>
    <row r="32" spans="1:16" x14ac:dyDescent="0.2">
      <c r="J32" s="17"/>
    </row>
  </sheetData>
  <phoneticPr fontId="3" type="noConversion"/>
  <pageMargins left="0.25" right="0.25" top="0.75" bottom="0.75" header="0.3" footer="0.3"/>
  <pageSetup paperSize="9" scale="50" orientation="landscape" horizontalDpi="4294967293" verticalDpi="4294967293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opLeftCell="A9" workbookViewId="0">
      <selection activeCell="A3" sqref="A3:XFD3"/>
    </sheetView>
  </sheetViews>
  <sheetFormatPr defaultColWidth="8.85546875" defaultRowHeight="15" x14ac:dyDescent="0.25"/>
  <cols>
    <col min="1" max="1" width="14.85546875" style="14" customWidth="1"/>
    <col min="2" max="2" width="13.5703125" style="14" customWidth="1"/>
    <col min="3" max="3" width="18.7109375" style="14" customWidth="1"/>
    <col min="4" max="4" width="21.28515625" style="14" customWidth="1"/>
    <col min="5" max="5" width="12.28515625" style="35" customWidth="1"/>
    <col min="6" max="6" width="10.42578125" style="35" customWidth="1"/>
    <col min="7" max="16384" width="8.85546875" style="14"/>
  </cols>
  <sheetData>
    <row r="1" spans="1:6" s="15" customFormat="1" ht="15.95" customHeight="1" x14ac:dyDescent="0.2">
      <c r="A1" s="27" t="s">
        <v>49</v>
      </c>
      <c r="B1" s="27" t="s">
        <v>23</v>
      </c>
      <c r="C1" s="27" t="s">
        <v>27</v>
      </c>
      <c r="D1" s="27" t="s">
        <v>26</v>
      </c>
      <c r="E1" s="34"/>
      <c r="F1" s="34"/>
    </row>
    <row r="2" spans="1:6" s="15" customFormat="1" ht="15.95" customHeight="1" x14ac:dyDescent="0.25">
      <c r="A2" s="14" t="s">
        <v>25</v>
      </c>
      <c r="B2" s="28">
        <v>6322.94</v>
      </c>
      <c r="C2" s="29">
        <v>6322.94</v>
      </c>
      <c r="D2" s="29">
        <v>0</v>
      </c>
      <c r="E2" s="35"/>
      <c r="F2" s="35"/>
    </row>
    <row r="3" spans="1:6" customFormat="1" x14ac:dyDescent="0.2">
      <c r="A3" s="30" t="s">
        <v>112</v>
      </c>
      <c r="B3" s="30"/>
      <c r="C3" s="30"/>
      <c r="D3" s="30"/>
      <c r="E3" s="36"/>
      <c r="F3" s="36"/>
    </row>
    <row r="4" spans="1:6" s="15" customFormat="1" ht="15.95" customHeight="1" x14ac:dyDescent="0.2">
      <c r="A4" s="30"/>
      <c r="B4" s="30"/>
      <c r="C4" s="30"/>
      <c r="D4" s="30"/>
      <c r="E4" s="36"/>
      <c r="F4" s="36"/>
    </row>
    <row r="5" spans="1:6" s="15" customFormat="1" ht="24" x14ac:dyDescent="0.2">
      <c r="A5" s="31" t="s">
        <v>60</v>
      </c>
      <c r="B5" s="31" t="s">
        <v>61</v>
      </c>
      <c r="C5" s="31" t="s">
        <v>62</v>
      </c>
      <c r="D5" s="31" t="s">
        <v>0</v>
      </c>
      <c r="E5" s="37" t="s">
        <v>24</v>
      </c>
      <c r="F5" s="37" t="s">
        <v>23</v>
      </c>
    </row>
    <row r="6" spans="1:6" s="15" customFormat="1" ht="15.95" customHeight="1" x14ac:dyDescent="0.2">
      <c r="A6" s="32" t="s">
        <v>63</v>
      </c>
      <c r="B6" s="32" t="s">
        <v>63</v>
      </c>
      <c r="C6" s="32" t="s">
        <v>50</v>
      </c>
      <c r="D6" s="32" t="s">
        <v>64</v>
      </c>
      <c r="E6" s="38">
        <v>-119</v>
      </c>
      <c r="F6" s="38">
        <v>6322.94</v>
      </c>
    </row>
    <row r="7" spans="1:6" s="15" customFormat="1" ht="15.95" customHeight="1" x14ac:dyDescent="0.2">
      <c r="A7" s="32" t="s">
        <v>65</v>
      </c>
      <c r="B7" s="32" t="s">
        <v>66</v>
      </c>
      <c r="C7" s="32" t="s">
        <v>51</v>
      </c>
      <c r="D7" s="32" t="s">
        <v>48</v>
      </c>
      <c r="E7" s="38">
        <v>49.47</v>
      </c>
      <c r="F7" s="38">
        <v>6441.94</v>
      </c>
    </row>
    <row r="8" spans="1:6" s="15" customFormat="1" ht="15.95" customHeight="1" x14ac:dyDescent="0.2">
      <c r="A8" s="32" t="s">
        <v>67</v>
      </c>
      <c r="B8" s="32" t="s">
        <v>68</v>
      </c>
      <c r="C8" s="32" t="s">
        <v>22</v>
      </c>
      <c r="D8" s="32" t="s">
        <v>69</v>
      </c>
      <c r="E8" s="38">
        <v>-58300</v>
      </c>
      <c r="F8" s="38">
        <v>6392.47</v>
      </c>
    </row>
    <row r="9" spans="1:6" s="15" customFormat="1" ht="15.95" customHeight="1" x14ac:dyDescent="0.2">
      <c r="A9" s="32" t="s">
        <v>70</v>
      </c>
      <c r="B9" s="32" t="s">
        <v>70</v>
      </c>
      <c r="C9" s="32" t="s">
        <v>71</v>
      </c>
      <c r="D9" s="32" t="s">
        <v>72</v>
      </c>
      <c r="E9" s="38">
        <v>60800</v>
      </c>
      <c r="F9" s="38">
        <v>64692.47</v>
      </c>
    </row>
    <row r="10" spans="1:6" s="15" customFormat="1" ht="15.95" customHeight="1" x14ac:dyDescent="0.2">
      <c r="A10" s="32" t="s">
        <v>73</v>
      </c>
      <c r="B10" s="32" t="s">
        <v>73</v>
      </c>
      <c r="C10" s="32" t="s">
        <v>22</v>
      </c>
      <c r="D10" s="32" t="s">
        <v>74</v>
      </c>
      <c r="E10" s="38">
        <v>-982</v>
      </c>
      <c r="F10" s="38">
        <v>3892.47</v>
      </c>
    </row>
    <row r="11" spans="1:6" s="15" customFormat="1" ht="15.95" customHeight="1" x14ac:dyDescent="0.2">
      <c r="A11" s="32" t="s">
        <v>73</v>
      </c>
      <c r="B11" s="32" t="s">
        <v>73</v>
      </c>
      <c r="C11" s="32" t="s">
        <v>22</v>
      </c>
      <c r="D11" s="32" t="s">
        <v>75</v>
      </c>
      <c r="E11" s="38">
        <v>-500</v>
      </c>
      <c r="F11" s="38">
        <v>4874.47</v>
      </c>
    </row>
    <row r="12" spans="1:6" s="15" customFormat="1" ht="15.95" customHeight="1" x14ac:dyDescent="0.2">
      <c r="A12" s="32" t="s">
        <v>76</v>
      </c>
      <c r="B12" s="32" t="s">
        <v>77</v>
      </c>
      <c r="C12" s="32" t="s">
        <v>22</v>
      </c>
      <c r="D12" s="32" t="s">
        <v>78</v>
      </c>
      <c r="E12" s="38">
        <v>500</v>
      </c>
      <c r="F12" s="38">
        <v>5374.47</v>
      </c>
    </row>
    <row r="13" spans="1:6" s="15" customFormat="1" ht="15.95" customHeight="1" x14ac:dyDescent="0.2">
      <c r="A13" s="32" t="s">
        <v>79</v>
      </c>
      <c r="B13" s="32" t="s">
        <v>79</v>
      </c>
      <c r="C13" s="32" t="s">
        <v>22</v>
      </c>
      <c r="D13" s="32" t="s">
        <v>80</v>
      </c>
      <c r="E13" s="38">
        <v>982</v>
      </c>
      <c r="F13" s="38">
        <v>4874.47</v>
      </c>
    </row>
    <row r="14" spans="1:6" s="15" customFormat="1" ht="15.95" customHeight="1" x14ac:dyDescent="0.2">
      <c r="A14" s="32" t="s">
        <v>81</v>
      </c>
      <c r="B14" s="32" t="s">
        <v>81</v>
      </c>
      <c r="C14" s="32" t="s">
        <v>22</v>
      </c>
      <c r="D14" s="32" t="s">
        <v>82</v>
      </c>
      <c r="E14" s="38">
        <v>-7700</v>
      </c>
      <c r="F14" s="38">
        <v>3892.47</v>
      </c>
    </row>
    <row r="15" spans="1:6" s="15" customFormat="1" ht="15.95" customHeight="1" x14ac:dyDescent="0.2">
      <c r="A15" s="32" t="s">
        <v>81</v>
      </c>
      <c r="B15" s="32" t="s">
        <v>81</v>
      </c>
      <c r="C15" s="32" t="s">
        <v>22</v>
      </c>
      <c r="D15" s="32" t="s">
        <v>83</v>
      </c>
      <c r="E15" s="38">
        <v>3798</v>
      </c>
      <c r="F15" s="38">
        <v>11592.47</v>
      </c>
    </row>
    <row r="16" spans="1:6" s="15" customFormat="1" ht="15.95" customHeight="1" x14ac:dyDescent="0.2">
      <c r="A16" s="32" t="s">
        <v>81</v>
      </c>
      <c r="B16" s="32" t="s">
        <v>81</v>
      </c>
      <c r="C16" s="32" t="s">
        <v>22</v>
      </c>
      <c r="D16" s="32" t="s">
        <v>84</v>
      </c>
      <c r="E16" s="38">
        <v>3798</v>
      </c>
      <c r="F16" s="38">
        <v>7794.47</v>
      </c>
    </row>
    <row r="17" spans="1:6" s="15" customFormat="1" ht="15.95" customHeight="1" x14ac:dyDescent="0.2">
      <c r="A17" s="32" t="s">
        <v>81</v>
      </c>
      <c r="B17" s="32" t="s">
        <v>81</v>
      </c>
      <c r="C17" s="32" t="s">
        <v>22</v>
      </c>
      <c r="D17" s="32" t="s">
        <v>85</v>
      </c>
      <c r="E17" s="38">
        <v>700</v>
      </c>
      <c r="F17" s="38">
        <v>3996.47</v>
      </c>
    </row>
    <row r="18" spans="1:6" s="15" customFormat="1" ht="15.95" customHeight="1" x14ac:dyDescent="0.2">
      <c r="A18" s="32" t="s">
        <v>86</v>
      </c>
      <c r="B18" s="32" t="s">
        <v>86</v>
      </c>
      <c r="C18" s="32" t="s">
        <v>33</v>
      </c>
      <c r="D18" s="32" t="s">
        <v>87</v>
      </c>
      <c r="E18" s="38">
        <v>-10000</v>
      </c>
      <c r="F18" s="38">
        <v>3296.47</v>
      </c>
    </row>
    <row r="19" spans="1:6" s="15" customFormat="1" ht="15.95" customHeight="1" x14ac:dyDescent="0.2">
      <c r="A19" s="33">
        <v>41821</v>
      </c>
      <c r="B19" s="40"/>
      <c r="C19" s="40"/>
      <c r="D19" s="43" t="s">
        <v>88</v>
      </c>
      <c r="E19" s="41"/>
      <c r="F19" s="42">
        <v>13296.47</v>
      </c>
    </row>
    <row r="20" spans="1:6" s="15" customFormat="1" ht="15.95" customHeight="1" x14ac:dyDescent="0.25">
      <c r="A20" s="14"/>
      <c r="B20" s="14"/>
      <c r="C20" s="14"/>
      <c r="D20" s="14"/>
      <c r="E20" s="35"/>
      <c r="F20" s="35"/>
    </row>
    <row r="21" spans="1:6" s="15" customFormat="1" ht="15.95" customHeight="1" x14ac:dyDescent="0.25">
      <c r="A21" s="14"/>
      <c r="B21" s="14"/>
      <c r="C21" s="14"/>
      <c r="D21" s="14"/>
      <c r="E21" s="35"/>
      <c r="F21" s="35"/>
    </row>
    <row r="22" spans="1:6" s="15" customFormat="1" ht="15.95" customHeight="1" x14ac:dyDescent="0.25">
      <c r="A22" s="14"/>
      <c r="B22" s="14"/>
      <c r="C22" s="14"/>
      <c r="D22" s="14"/>
      <c r="E22" s="35"/>
      <c r="F22" s="35"/>
    </row>
    <row r="23" spans="1:6" s="15" customFormat="1" ht="15.95" customHeight="1" x14ac:dyDescent="0.25">
      <c r="A23" s="14"/>
      <c r="B23" s="14"/>
      <c r="C23" s="14"/>
      <c r="D23" s="14"/>
      <c r="E23" s="35"/>
      <c r="F23" s="35"/>
    </row>
    <row r="24" spans="1:6" s="15" customFormat="1" ht="15.95" customHeight="1" x14ac:dyDescent="0.25">
      <c r="A24" s="14"/>
      <c r="B24" s="14"/>
      <c r="C24" s="14"/>
      <c r="D24" s="14"/>
      <c r="E24" s="35"/>
      <c r="F24" s="35"/>
    </row>
    <row r="25" spans="1:6" s="15" customFormat="1" ht="15.95" customHeight="1" x14ac:dyDescent="0.25">
      <c r="A25" s="14"/>
      <c r="B25" s="14"/>
      <c r="C25" s="14"/>
      <c r="D25" s="14"/>
      <c r="E25" s="35"/>
      <c r="F25" s="35"/>
    </row>
    <row r="26" spans="1:6" s="15" customFormat="1" ht="15.95" customHeight="1" x14ac:dyDescent="0.25">
      <c r="A26" s="14"/>
      <c r="B26" s="14"/>
      <c r="C26" s="14"/>
      <c r="D26" s="14"/>
      <c r="E26" s="35"/>
      <c r="F26" s="35"/>
    </row>
    <row r="27" spans="1:6" s="15" customFormat="1" ht="15.95" customHeight="1" x14ac:dyDescent="0.25">
      <c r="A27" s="14"/>
      <c r="B27" s="14"/>
      <c r="C27" s="14"/>
      <c r="D27" s="14"/>
      <c r="E27" s="35"/>
      <c r="F27" s="35"/>
    </row>
  </sheetData>
  <sortState ref="A6:F18">
    <sortCondition ref="A6:A18"/>
  </sortState>
  <phoneticPr fontId="13" type="noConversion"/>
  <pageMargins left="0.74803149606299213" right="0.74803149606299213" top="0.98425196850393704" bottom="0.98425196850393704" header="0.51181102362204722" footer="0.51181102362204722"/>
  <pageSetup paperSize="9" scale="6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I15" sqref="I15"/>
    </sheetView>
  </sheetViews>
  <sheetFormatPr defaultColWidth="8.85546875" defaultRowHeight="15" x14ac:dyDescent="0.25"/>
  <cols>
    <col min="1" max="1" width="16" style="14" customWidth="1"/>
    <col min="2" max="2" width="12.42578125" style="14" bestFit="1" customWidth="1"/>
    <col min="3" max="3" width="20.28515625" style="14" bestFit="1" customWidth="1"/>
    <col min="4" max="4" width="15.42578125" style="14" bestFit="1" customWidth="1"/>
    <col min="5" max="5" width="11.7109375" style="44" customWidth="1"/>
    <col min="6" max="6" width="14.42578125" style="44" customWidth="1"/>
    <col min="7" max="16384" width="8.85546875" style="14"/>
  </cols>
  <sheetData>
    <row r="1" spans="1:6" s="15" customFormat="1" ht="15.95" customHeight="1" x14ac:dyDescent="0.2">
      <c r="A1" s="27" t="s">
        <v>52</v>
      </c>
      <c r="B1" s="27" t="s">
        <v>23</v>
      </c>
      <c r="C1" s="27" t="s">
        <v>27</v>
      </c>
      <c r="D1" s="27" t="s">
        <v>26</v>
      </c>
      <c r="E1" s="34"/>
      <c r="F1" s="34"/>
    </row>
    <row r="2" spans="1:6" s="15" customFormat="1" ht="15.95" customHeight="1" x14ac:dyDescent="0.25">
      <c r="A2" s="14" t="s">
        <v>29</v>
      </c>
      <c r="B2" s="28">
        <v>72990.64</v>
      </c>
      <c r="C2" s="29">
        <v>72990.64</v>
      </c>
      <c r="D2" s="29">
        <v>0</v>
      </c>
      <c r="E2" s="35"/>
      <c r="F2" s="35"/>
    </row>
    <row r="3" spans="1:6" customFormat="1" x14ac:dyDescent="0.2">
      <c r="A3" s="30" t="s">
        <v>112</v>
      </c>
      <c r="B3" s="30"/>
      <c r="C3" s="30"/>
      <c r="D3" s="30"/>
      <c r="E3" s="36"/>
      <c r="F3" s="36"/>
    </row>
    <row r="4" spans="1:6" s="15" customFormat="1" ht="15.95" customHeight="1" x14ac:dyDescent="0.2">
      <c r="A4" s="30"/>
      <c r="B4" s="30"/>
      <c r="C4" s="30"/>
      <c r="D4" s="30"/>
      <c r="E4" s="36"/>
      <c r="F4" s="36"/>
    </row>
    <row r="5" spans="1:6" s="15" customFormat="1" ht="15.95" customHeight="1" x14ac:dyDescent="0.2">
      <c r="A5" s="31" t="s">
        <v>60</v>
      </c>
      <c r="B5" s="31" t="s">
        <v>61</v>
      </c>
      <c r="C5" s="31" t="s">
        <v>62</v>
      </c>
      <c r="D5" s="31" t="s">
        <v>0</v>
      </c>
      <c r="E5" s="37" t="s">
        <v>24</v>
      </c>
      <c r="F5" s="37" t="s">
        <v>23</v>
      </c>
    </row>
    <row r="6" spans="1:6" s="15" customFormat="1" ht="15.95" customHeight="1" x14ac:dyDescent="0.2">
      <c r="A6" s="32" t="s">
        <v>91</v>
      </c>
      <c r="B6" s="32" t="s">
        <v>91</v>
      </c>
      <c r="C6" s="32" t="s">
        <v>50</v>
      </c>
      <c r="D6" s="32" t="s">
        <v>92</v>
      </c>
      <c r="E6" s="38">
        <v>-10000</v>
      </c>
      <c r="F6" s="38">
        <v>72990.64</v>
      </c>
    </row>
    <row r="7" spans="1:6" x14ac:dyDescent="0.25">
      <c r="A7" s="32" t="s">
        <v>93</v>
      </c>
      <c r="B7" s="32" t="s">
        <v>93</v>
      </c>
      <c r="C7" s="32" t="s">
        <v>50</v>
      </c>
      <c r="D7" s="32" t="s">
        <v>94</v>
      </c>
      <c r="E7" s="38">
        <v>-10000</v>
      </c>
      <c r="F7" s="38">
        <v>82990.64</v>
      </c>
    </row>
    <row r="8" spans="1:6" x14ac:dyDescent="0.25">
      <c r="A8" s="32" t="s">
        <v>95</v>
      </c>
      <c r="B8" s="32" t="s">
        <v>95</v>
      </c>
      <c r="C8" s="32" t="s">
        <v>33</v>
      </c>
      <c r="D8" s="32" t="s">
        <v>96</v>
      </c>
      <c r="E8" s="38">
        <v>-10000</v>
      </c>
      <c r="F8" s="38">
        <v>92990.64</v>
      </c>
    </row>
    <row r="9" spans="1:6" x14ac:dyDescent="0.25">
      <c r="A9" s="32" t="s">
        <v>97</v>
      </c>
      <c r="B9" s="32" t="s">
        <v>97</v>
      </c>
      <c r="C9" s="32" t="s">
        <v>33</v>
      </c>
      <c r="D9" s="32" t="s">
        <v>98</v>
      </c>
      <c r="E9" s="38">
        <v>-10000</v>
      </c>
      <c r="F9" s="38">
        <v>102990.64</v>
      </c>
    </row>
    <row r="10" spans="1:6" x14ac:dyDescent="0.25">
      <c r="A10" s="32" t="s">
        <v>99</v>
      </c>
      <c r="B10" s="32" t="s">
        <v>99</v>
      </c>
      <c r="C10" s="32" t="s">
        <v>33</v>
      </c>
      <c r="D10" s="32" t="s">
        <v>100</v>
      </c>
      <c r="E10" s="38">
        <v>-8540.2900000000009</v>
      </c>
      <c r="F10" s="38">
        <v>112990.64</v>
      </c>
    </row>
    <row r="11" spans="1:6" x14ac:dyDescent="0.25">
      <c r="A11" s="32" t="s">
        <v>101</v>
      </c>
      <c r="B11" s="32" t="s">
        <v>101</v>
      </c>
      <c r="C11" s="32" t="s">
        <v>50</v>
      </c>
      <c r="D11" s="32" t="s">
        <v>102</v>
      </c>
      <c r="E11" s="38">
        <v>-10000</v>
      </c>
      <c r="F11" s="38">
        <v>121530.93</v>
      </c>
    </row>
    <row r="12" spans="1:6" x14ac:dyDescent="0.25">
      <c r="A12" s="32" t="s">
        <v>65</v>
      </c>
      <c r="B12" s="32" t="s">
        <v>66</v>
      </c>
      <c r="C12" s="32" t="s">
        <v>51</v>
      </c>
      <c r="D12" s="32" t="s">
        <v>47</v>
      </c>
      <c r="E12" s="38">
        <v>-47</v>
      </c>
      <c r="F12" s="38">
        <v>131530.93</v>
      </c>
    </row>
    <row r="13" spans="1:6" x14ac:dyDescent="0.25">
      <c r="A13" s="32" t="s">
        <v>65</v>
      </c>
      <c r="B13" s="32" t="s">
        <v>66</v>
      </c>
      <c r="C13" s="32" t="s">
        <v>51</v>
      </c>
      <c r="D13" s="32" t="s">
        <v>48</v>
      </c>
      <c r="E13" s="38">
        <v>159.79</v>
      </c>
      <c r="F13" s="38">
        <v>131577.93</v>
      </c>
    </row>
    <row r="14" spans="1:6" x14ac:dyDescent="0.25">
      <c r="A14" s="32" t="s">
        <v>67</v>
      </c>
      <c r="B14" s="32" t="s">
        <v>68</v>
      </c>
      <c r="C14" s="32" t="s">
        <v>22</v>
      </c>
      <c r="D14" s="32" t="s">
        <v>69</v>
      </c>
      <c r="E14" s="38">
        <v>58300</v>
      </c>
      <c r="F14" s="38">
        <v>131418.14000000001</v>
      </c>
    </row>
    <row r="15" spans="1:6" x14ac:dyDescent="0.25">
      <c r="A15" s="32" t="s">
        <v>73</v>
      </c>
      <c r="B15" s="32" t="s">
        <v>73</v>
      </c>
      <c r="C15" s="32" t="s">
        <v>22</v>
      </c>
      <c r="D15" s="32" t="s">
        <v>74</v>
      </c>
      <c r="E15" s="38">
        <v>982</v>
      </c>
      <c r="F15" s="38">
        <v>73118.14</v>
      </c>
    </row>
    <row r="16" spans="1:6" x14ac:dyDescent="0.25">
      <c r="A16" s="32" t="s">
        <v>73</v>
      </c>
      <c r="B16" s="32" t="s">
        <v>73</v>
      </c>
      <c r="C16" s="32" t="s">
        <v>22</v>
      </c>
      <c r="D16" s="32" t="s">
        <v>75</v>
      </c>
      <c r="E16" s="38">
        <v>500</v>
      </c>
      <c r="F16" s="38">
        <v>72136.14</v>
      </c>
    </row>
    <row r="17" spans="1:6" x14ac:dyDescent="0.25">
      <c r="A17" s="32" t="s">
        <v>103</v>
      </c>
      <c r="B17" s="32" t="s">
        <v>103</v>
      </c>
      <c r="C17" s="32" t="s">
        <v>104</v>
      </c>
      <c r="D17" s="32" t="s">
        <v>105</v>
      </c>
      <c r="E17" s="38">
        <v>-252</v>
      </c>
      <c r="F17" s="38">
        <v>71636.14</v>
      </c>
    </row>
    <row r="18" spans="1:6" x14ac:dyDescent="0.25">
      <c r="A18" s="32" t="s">
        <v>103</v>
      </c>
      <c r="B18" s="32" t="s">
        <v>103</v>
      </c>
      <c r="C18" s="32" t="s">
        <v>104</v>
      </c>
      <c r="D18" s="32" t="s">
        <v>106</v>
      </c>
      <c r="E18" s="38">
        <v>-472.5</v>
      </c>
      <c r="F18" s="38">
        <v>71888.14</v>
      </c>
    </row>
    <row r="19" spans="1:6" x14ac:dyDescent="0.25">
      <c r="A19" s="32" t="s">
        <v>81</v>
      </c>
      <c r="B19" s="32" t="s">
        <v>81</v>
      </c>
      <c r="C19" s="32" t="s">
        <v>22</v>
      </c>
      <c r="D19" s="32" t="s">
        <v>82</v>
      </c>
      <c r="E19" s="38">
        <v>7700</v>
      </c>
      <c r="F19" s="38">
        <v>72360.639999999999</v>
      </c>
    </row>
    <row r="20" spans="1:6" x14ac:dyDescent="0.25">
      <c r="A20" s="32" t="s">
        <v>81</v>
      </c>
      <c r="B20" s="32" t="s">
        <v>81</v>
      </c>
      <c r="C20" s="32" t="s">
        <v>22</v>
      </c>
      <c r="D20" s="32" t="s">
        <v>83</v>
      </c>
      <c r="E20" s="38">
        <v>-3798</v>
      </c>
      <c r="F20" s="38">
        <v>64660.639999999999</v>
      </c>
    </row>
    <row r="21" spans="1:6" x14ac:dyDescent="0.25">
      <c r="A21" s="32" t="s">
        <v>81</v>
      </c>
      <c r="B21" s="32" t="s">
        <v>81</v>
      </c>
      <c r="C21" s="32" t="s">
        <v>22</v>
      </c>
      <c r="D21" s="32" t="s">
        <v>85</v>
      </c>
      <c r="E21" s="38">
        <v>-700</v>
      </c>
      <c r="F21" s="38">
        <v>68458.64</v>
      </c>
    </row>
    <row r="22" spans="1:6" x14ac:dyDescent="0.25">
      <c r="A22" s="32" t="s">
        <v>81</v>
      </c>
      <c r="B22" s="32" t="s">
        <v>81</v>
      </c>
      <c r="C22" s="32" t="s">
        <v>22</v>
      </c>
      <c r="D22" s="32" t="s">
        <v>84</v>
      </c>
      <c r="E22" s="38">
        <v>-3798</v>
      </c>
      <c r="F22" s="38">
        <v>69158.64</v>
      </c>
    </row>
    <row r="23" spans="1:6" x14ac:dyDescent="0.25">
      <c r="A23" s="32" t="s">
        <v>107</v>
      </c>
      <c r="B23" s="32" t="s">
        <v>107</v>
      </c>
      <c r="C23" s="32" t="s">
        <v>104</v>
      </c>
      <c r="D23" s="32" t="s">
        <v>108</v>
      </c>
      <c r="E23" s="38">
        <v>1250</v>
      </c>
      <c r="F23" s="38">
        <v>72956.639999999999</v>
      </c>
    </row>
    <row r="24" spans="1:6" x14ac:dyDescent="0.25">
      <c r="A24" s="33">
        <v>41821</v>
      </c>
      <c r="B24" s="32"/>
      <c r="C24" s="32"/>
      <c r="D24" s="32" t="s">
        <v>88</v>
      </c>
      <c r="E24" s="38"/>
      <c r="F24" s="38">
        <v>71706.64</v>
      </c>
    </row>
  </sheetData>
  <sortState ref="A6:F12">
    <sortCondition ref="A6"/>
  </sortState>
  <phoneticPr fontId="13" type="noConversion"/>
  <pageMargins left="0.74803149606299213" right="0.74803149606299213" top="0.98425196850393704" bottom="0.98425196850393704" header="0.51181102362204722" footer="0.51181102362204722"/>
  <pageSetup paperSize="9" scale="8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A3" sqref="A3:XFD3"/>
    </sheetView>
  </sheetViews>
  <sheetFormatPr defaultColWidth="8.85546875" defaultRowHeight="15" x14ac:dyDescent="0.25"/>
  <cols>
    <col min="1" max="1" width="18.42578125" style="14" customWidth="1"/>
    <col min="2" max="2" width="12.42578125" style="14" bestFit="1" customWidth="1"/>
    <col min="3" max="3" width="20.28515625" style="14" bestFit="1" customWidth="1"/>
    <col min="4" max="4" width="17.42578125" style="14" bestFit="1" customWidth="1"/>
    <col min="5" max="5" width="12.140625" style="44" customWidth="1"/>
    <col min="6" max="6" width="11.42578125" style="44" bestFit="1" customWidth="1"/>
    <col min="7" max="16384" width="8.85546875" style="14"/>
  </cols>
  <sheetData>
    <row r="1" spans="1:6" s="15" customFormat="1" ht="15.95" customHeight="1" x14ac:dyDescent="0.2">
      <c r="A1" s="27" t="s">
        <v>15</v>
      </c>
      <c r="B1" s="27" t="s">
        <v>23</v>
      </c>
      <c r="C1" s="27" t="s">
        <v>27</v>
      </c>
      <c r="D1" s="27" t="s">
        <v>26</v>
      </c>
      <c r="E1" s="34"/>
      <c r="F1" s="34"/>
    </row>
    <row r="2" spans="1:6" s="15" customFormat="1" ht="15.95" customHeight="1" x14ac:dyDescent="0.25">
      <c r="A2" s="14" t="s">
        <v>28</v>
      </c>
      <c r="B2" s="28">
        <v>40707.5</v>
      </c>
      <c r="C2" s="29">
        <v>40707.5</v>
      </c>
      <c r="D2" s="29">
        <v>0</v>
      </c>
      <c r="E2" s="35"/>
      <c r="F2" s="35"/>
    </row>
    <row r="3" spans="1:6" customFormat="1" x14ac:dyDescent="0.2">
      <c r="A3" s="30" t="s">
        <v>112</v>
      </c>
      <c r="B3" s="30"/>
      <c r="C3" s="30"/>
      <c r="D3" s="30"/>
      <c r="E3" s="36"/>
      <c r="F3" s="36"/>
    </row>
    <row r="4" spans="1:6" s="15" customFormat="1" ht="15.95" customHeight="1" x14ac:dyDescent="0.2">
      <c r="A4" s="30"/>
      <c r="B4" s="30"/>
      <c r="C4" s="30"/>
      <c r="D4" s="30"/>
      <c r="E4" s="36"/>
      <c r="F4" s="36"/>
    </row>
    <row r="5" spans="1:6" s="15" customFormat="1" ht="15.95" customHeight="1" x14ac:dyDescent="0.2">
      <c r="A5" s="31" t="s">
        <v>60</v>
      </c>
      <c r="B5" s="31" t="s">
        <v>61</v>
      </c>
      <c r="C5" s="31" t="s">
        <v>62</v>
      </c>
      <c r="D5" s="31" t="s">
        <v>0</v>
      </c>
      <c r="E5" s="37" t="s">
        <v>24</v>
      </c>
      <c r="F5" s="37" t="s">
        <v>23</v>
      </c>
    </row>
    <row r="6" spans="1:6" s="15" customFormat="1" ht="15.95" customHeight="1" x14ac:dyDescent="0.2">
      <c r="A6" s="32" t="s">
        <v>89</v>
      </c>
      <c r="B6" s="32" t="s">
        <v>89</v>
      </c>
      <c r="C6" s="32" t="s">
        <v>50</v>
      </c>
      <c r="D6" s="32" t="s">
        <v>90</v>
      </c>
      <c r="E6" s="38">
        <v>-12400</v>
      </c>
      <c r="F6" s="38">
        <v>40707.5</v>
      </c>
    </row>
    <row r="7" spans="1:6" s="15" customFormat="1" ht="15.95" customHeight="1" x14ac:dyDescent="0.2">
      <c r="A7" s="32" t="s">
        <v>65</v>
      </c>
      <c r="B7" s="32" t="s">
        <v>66</v>
      </c>
      <c r="C7" s="32" t="s">
        <v>51</v>
      </c>
      <c r="D7" s="32" t="s">
        <v>47</v>
      </c>
      <c r="E7" s="38">
        <v>-36</v>
      </c>
      <c r="F7" s="38">
        <v>53107.5</v>
      </c>
    </row>
    <row r="8" spans="1:6" s="15" customFormat="1" ht="15.95" customHeight="1" x14ac:dyDescent="0.2">
      <c r="A8" s="32" t="s">
        <v>65</v>
      </c>
      <c r="B8" s="32" t="s">
        <v>66</v>
      </c>
      <c r="C8" s="32" t="s">
        <v>51</v>
      </c>
      <c r="D8" s="32" t="s">
        <v>48</v>
      </c>
      <c r="E8" s="38">
        <v>123.51</v>
      </c>
      <c r="F8" s="38">
        <v>53143.5</v>
      </c>
    </row>
    <row r="9" spans="1:6" x14ac:dyDescent="0.25">
      <c r="A9" s="33">
        <v>41821</v>
      </c>
      <c r="B9" s="32"/>
      <c r="C9" s="32"/>
      <c r="D9" s="32" t="s">
        <v>88</v>
      </c>
      <c r="E9" s="38"/>
      <c r="F9" s="38">
        <v>53019.99</v>
      </c>
    </row>
    <row r="10" spans="1:6" x14ac:dyDescent="0.25">
      <c r="E10" s="35"/>
      <c r="F10" s="35"/>
    </row>
    <row r="11" spans="1:6" x14ac:dyDescent="0.25">
      <c r="E11" s="35"/>
      <c r="F11" s="35"/>
    </row>
    <row r="12" spans="1:6" x14ac:dyDescent="0.25">
      <c r="E12" s="35"/>
      <c r="F12" s="35"/>
    </row>
    <row r="13" spans="1:6" x14ac:dyDescent="0.25">
      <c r="E13" s="35"/>
      <c r="F13" s="35"/>
    </row>
    <row r="14" spans="1:6" x14ac:dyDescent="0.25">
      <c r="E14" s="35"/>
      <c r="F14" s="35"/>
    </row>
  </sheetData>
  <sortState ref="A6:F10">
    <sortCondition ref="A6"/>
  </sortState>
  <phoneticPr fontId="13" type="noConversion"/>
  <pageMargins left="0.74803149606299213" right="0.74803149606299213" top="0.98425196850393704" bottom="0.98425196850393704" header="0.51181102362204722" footer="0.51181102362204722"/>
  <pageSetup paperSize="9" scale="90"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3" sqref="A3:XFD3"/>
    </sheetView>
  </sheetViews>
  <sheetFormatPr defaultRowHeight="12.75" x14ac:dyDescent="0.2"/>
  <cols>
    <col min="1" max="1" width="14.7109375" customWidth="1"/>
    <col min="2" max="2" width="13.42578125" customWidth="1"/>
    <col min="3" max="3" width="15.140625" customWidth="1"/>
    <col min="4" max="4" width="14.7109375" customWidth="1"/>
    <col min="5" max="5" width="13.42578125" style="39" customWidth="1"/>
    <col min="6" max="6" width="15.7109375" style="39" customWidth="1"/>
  </cols>
  <sheetData>
    <row r="1" spans="1:6" x14ac:dyDescent="0.2">
      <c r="A1" s="27" t="s">
        <v>32</v>
      </c>
      <c r="B1" s="27" t="s">
        <v>23</v>
      </c>
      <c r="C1" s="27" t="s">
        <v>27</v>
      </c>
      <c r="D1" s="27" t="s">
        <v>26</v>
      </c>
      <c r="E1" s="34"/>
      <c r="F1" s="34"/>
    </row>
    <row r="2" spans="1:6" ht="15" x14ac:dyDescent="0.25">
      <c r="A2" s="14" t="s">
        <v>34</v>
      </c>
      <c r="B2" s="28">
        <v>345226.03</v>
      </c>
      <c r="C2" s="29">
        <v>345226.03</v>
      </c>
      <c r="D2" s="29">
        <v>0</v>
      </c>
      <c r="E2" s="35"/>
      <c r="F2" s="35"/>
    </row>
    <row r="3" spans="1:6" ht="15" x14ac:dyDescent="0.2">
      <c r="A3" s="30" t="s">
        <v>112</v>
      </c>
      <c r="B3" s="30"/>
      <c r="C3" s="30"/>
      <c r="D3" s="30"/>
      <c r="E3" s="36"/>
      <c r="F3" s="36"/>
    </row>
    <row r="4" spans="1:6" ht="15" x14ac:dyDescent="0.2">
      <c r="A4" s="30"/>
      <c r="B4" s="30"/>
      <c r="C4" s="30"/>
      <c r="D4" s="30"/>
      <c r="E4" s="36"/>
      <c r="F4" s="36"/>
    </row>
    <row r="5" spans="1:6" ht="24" x14ac:dyDescent="0.2">
      <c r="A5" s="31" t="s">
        <v>60</v>
      </c>
      <c r="B5" s="31" t="s">
        <v>61</v>
      </c>
      <c r="C5" s="31" t="s">
        <v>62</v>
      </c>
      <c r="D5" s="31" t="s">
        <v>0</v>
      </c>
      <c r="E5" s="37" t="s">
        <v>24</v>
      </c>
      <c r="F5" s="37" t="s">
        <v>23</v>
      </c>
    </row>
    <row r="6" spans="1:6" ht="15" x14ac:dyDescent="0.2">
      <c r="A6" s="32" t="s">
        <v>109</v>
      </c>
      <c r="B6" s="32" t="s">
        <v>109</v>
      </c>
      <c r="C6" s="32" t="s">
        <v>33</v>
      </c>
      <c r="D6" s="32" t="s">
        <v>110</v>
      </c>
      <c r="E6" s="38">
        <v>-7980</v>
      </c>
      <c r="F6" s="38">
        <v>345226.03</v>
      </c>
    </row>
    <row r="7" spans="1:6" ht="15" x14ac:dyDescent="0.2">
      <c r="A7" s="32" t="s">
        <v>65</v>
      </c>
      <c r="B7" s="32" t="s">
        <v>66</v>
      </c>
      <c r="C7" s="32" t="s">
        <v>51</v>
      </c>
      <c r="D7" s="32" t="s">
        <v>47</v>
      </c>
      <c r="E7" s="38">
        <v>-245</v>
      </c>
      <c r="F7" s="38">
        <v>353206.03</v>
      </c>
    </row>
    <row r="8" spans="1:6" ht="15" x14ac:dyDescent="0.2">
      <c r="A8" s="32" t="s">
        <v>65</v>
      </c>
      <c r="B8" s="32" t="s">
        <v>66</v>
      </c>
      <c r="C8" s="32" t="s">
        <v>51</v>
      </c>
      <c r="D8" s="32" t="s">
        <v>48</v>
      </c>
      <c r="E8" s="38">
        <v>819.8</v>
      </c>
      <c r="F8" s="38">
        <v>353451.03</v>
      </c>
    </row>
    <row r="9" spans="1:6" ht="15" x14ac:dyDescent="0.2">
      <c r="A9" s="32" t="s">
        <v>103</v>
      </c>
      <c r="B9" s="32" t="s">
        <v>103</v>
      </c>
      <c r="C9" s="32" t="s">
        <v>104</v>
      </c>
      <c r="D9" s="32" t="s">
        <v>111</v>
      </c>
      <c r="E9" s="38">
        <v>-2006</v>
      </c>
      <c r="F9" s="38">
        <v>352631.23</v>
      </c>
    </row>
    <row r="10" spans="1:6" ht="15" x14ac:dyDescent="0.2">
      <c r="A10" s="33">
        <v>41821</v>
      </c>
      <c r="B10" s="32"/>
      <c r="C10" s="32"/>
      <c r="D10" s="32" t="s">
        <v>88</v>
      </c>
      <c r="E10" s="38"/>
      <c r="F10" s="38">
        <v>354637.23</v>
      </c>
    </row>
  </sheetData>
  <sortState ref="A6:F11">
    <sortCondition ref="A6"/>
  </sortState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Balansräkn tillg o skulder</vt:lpstr>
      <vt:lpstr>Resultat FF</vt:lpstr>
      <vt:lpstr>HB</vt:lpstr>
      <vt:lpstr>Kontohändelser FF</vt:lpstr>
      <vt:lpstr>Kontohändelser Cykel- o julmark</vt:lpstr>
      <vt:lpstr>Kontohändelser aktivitetsfonden</vt:lpstr>
      <vt:lpstr>Kontohändelser Skutanfonden</vt:lpstr>
      <vt:lpstr>Blad1</vt:lpstr>
    </vt:vector>
  </TitlesOfParts>
  <Company>HemPC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Franzén</dc:creator>
  <cp:lastModifiedBy>Anna Riby</cp:lastModifiedBy>
  <cp:lastPrinted>2014-10-22T13:30:09Z</cp:lastPrinted>
  <dcterms:created xsi:type="dcterms:W3CDTF">2008-03-16T16:47:49Z</dcterms:created>
  <dcterms:modified xsi:type="dcterms:W3CDTF">2015-10-11T18:30:09Z</dcterms:modified>
</cp:coreProperties>
</file>