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65" yWindow="120" windowWidth="16650" windowHeight="8010"/>
  </bookViews>
  <sheets>
    <sheet name="Balansräkn tillg o skulder" sheetId="1" r:id="rId1"/>
    <sheet name="Resultat FF" sheetId="3" r:id="rId2"/>
    <sheet name="HB" sheetId="2" r:id="rId3"/>
    <sheet name="Kontohändelser FF" sheetId="4" r:id="rId4"/>
    <sheet name="Kontohändelser aktivitetsfonden" sheetId="5" r:id="rId5"/>
    <sheet name="Kontohändelser Cykel- o julmark" sheetId="6" r:id="rId6"/>
    <sheet name="Kontohändelser Skutanfonden" sheetId="7" r:id="rId7"/>
    <sheet name="Blad1" sheetId="9" r:id="rId8"/>
  </sheets>
  <calcPr calcId="145621"/>
</workbook>
</file>

<file path=xl/calcChain.xml><?xml version="1.0" encoding="utf-8"?>
<calcChain xmlns="http://schemas.openxmlformats.org/spreadsheetml/2006/main">
  <c r="D20" i="2" l="1"/>
  <c r="D37" i="1"/>
  <c r="D30" i="1"/>
  <c r="C17" i="3"/>
  <c r="C19" i="3" s="1"/>
  <c r="C18" i="3"/>
  <c r="C11" i="3"/>
  <c r="C10" i="3"/>
  <c r="C4" i="3"/>
  <c r="D28" i="2"/>
  <c r="J20" i="2"/>
  <c r="X13" i="2" l="1"/>
  <c r="E21" i="1" s="1"/>
  <c r="J13" i="2"/>
  <c r="E19" i="1" s="1"/>
  <c r="E37" i="1" s="1"/>
  <c r="P12" i="2"/>
  <c r="E17" i="1" s="1"/>
  <c r="K5" i="2" l="1"/>
  <c r="K6" i="2" s="1"/>
  <c r="K7" i="2" s="1"/>
  <c r="K8" i="2" s="1"/>
  <c r="K9" i="2" s="1"/>
  <c r="K10" i="2" s="1"/>
  <c r="K11" i="2" s="1"/>
  <c r="E3" i="1"/>
  <c r="E5" i="1" s="1"/>
  <c r="E13" i="1" s="1"/>
  <c r="E30" i="1" s="1"/>
  <c r="C6" i="3"/>
  <c r="C9" i="3"/>
  <c r="C12" i="3" s="1"/>
  <c r="Y5" i="2"/>
  <c r="Y6" i="2" s="1"/>
  <c r="Y7" i="2" s="1"/>
  <c r="Y8" i="2" s="1"/>
  <c r="Y9" i="2" s="1"/>
  <c r="Q5" i="2"/>
  <c r="Q6" i="2" s="1"/>
  <c r="Q7" i="2" s="1"/>
  <c r="Q8" i="2" s="1"/>
  <c r="Q9" i="2" s="1"/>
  <c r="E5" i="2"/>
  <c r="E6" i="2" s="1"/>
  <c r="E7" i="2" s="1"/>
  <c r="E8" i="2" s="1"/>
  <c r="E9" i="2" s="1"/>
  <c r="E10" i="2" s="1"/>
  <c r="E11" i="2" s="1"/>
  <c r="Y10" i="2" l="1"/>
  <c r="C14" i="3"/>
  <c r="E12" i="2"/>
  <c r="E13" i="2" s="1"/>
  <c r="E14" i="2" s="1"/>
  <c r="E15" i="2" s="1"/>
  <c r="E16" i="2" s="1"/>
  <c r="E17" i="2" s="1"/>
  <c r="C21" i="3" l="1"/>
  <c r="C24" i="3" s="1"/>
</calcChain>
</file>

<file path=xl/sharedStrings.xml><?xml version="1.0" encoding="utf-8"?>
<sst xmlns="http://schemas.openxmlformats.org/spreadsheetml/2006/main" count="292" uniqueCount="135">
  <si>
    <t>Valuta-                datum</t>
  </si>
  <si>
    <t>Verifikations-       nummer</t>
  </si>
  <si>
    <t>Text / mottagare</t>
  </si>
  <si>
    <t>Cykeldagen, netto</t>
  </si>
  <si>
    <t>Intäkt julmarknaden</t>
  </si>
  <si>
    <t>Tillgångar</t>
  </si>
  <si>
    <t>Summma tillgångar</t>
  </si>
  <si>
    <t>Skulder</t>
  </si>
  <si>
    <t>Summa skulder</t>
  </si>
  <si>
    <t>SUMMA TILLGÅNGAR OCH SKULDER</t>
  </si>
  <si>
    <t>IB</t>
  </si>
  <si>
    <t>Skatt</t>
  </si>
  <si>
    <t>Ränta</t>
  </si>
  <si>
    <t>UB</t>
  </si>
  <si>
    <t>Intäkter</t>
  </si>
  <si>
    <t>Rörelsens kostnader</t>
  </si>
  <si>
    <t>Summa kostnader:</t>
  </si>
  <si>
    <t>Summa intäkter:</t>
  </si>
  <si>
    <t>Aktivitetsfonden</t>
  </si>
  <si>
    <t xml:space="preserve">Huvudbok </t>
  </si>
  <si>
    <t>Föräldraforum</t>
  </si>
  <si>
    <t>Resultat efter finansiella poster</t>
  </si>
  <si>
    <t>Rörelseresultat</t>
  </si>
  <si>
    <t>Redovisat resultat</t>
  </si>
  <si>
    <t>Verifikation</t>
  </si>
  <si>
    <t>FISS</t>
  </si>
  <si>
    <t>5490990004</t>
  </si>
  <si>
    <t>Saldo</t>
  </si>
  <si>
    <t>Belopp</t>
  </si>
  <si>
    <t>52013261543</t>
  </si>
  <si>
    <t>Beviljad kredit</t>
  </si>
  <si>
    <t>Disponibelt belopp</t>
  </si>
  <si>
    <t>52013261551</t>
  </si>
  <si>
    <t>52013271611</t>
  </si>
  <si>
    <t>Bokförings-                      datum</t>
  </si>
  <si>
    <t>Kontoutdrag</t>
  </si>
  <si>
    <t>kontot har under året bytt namn</t>
  </si>
  <si>
    <t>Skutanfonden</t>
  </si>
  <si>
    <t>under året öppnat konto</t>
  </si>
  <si>
    <t>5490990005</t>
  </si>
  <si>
    <t>56993169908</t>
  </si>
  <si>
    <t>Cykel- o julmarknadskontot</t>
  </si>
  <si>
    <t>FF-kontot:</t>
  </si>
  <si>
    <t>Korrigerat saldo</t>
  </si>
  <si>
    <t>Skutan WII betalning via Anna Riby</t>
  </si>
  <si>
    <t>Medlemskap FISS 2014</t>
  </si>
  <si>
    <t>Korrigering Åk 4 Eriksdal</t>
  </si>
  <si>
    <t>Kostnad webbhotell</t>
  </si>
  <si>
    <t>Kostnad internet</t>
  </si>
  <si>
    <t>Bidrag åk 7 övernattning scoutstuga</t>
  </si>
  <si>
    <t>Bidrag klättervägg</t>
  </si>
  <si>
    <t>Bidrag åk 4 Eriksdal</t>
  </si>
  <si>
    <t>Utbetalning 8B (f julmarknad 2012)</t>
  </si>
  <si>
    <t>Utbetalning 8A (f julmarknad 2012)</t>
  </si>
  <si>
    <t>Överföring till Cykel- o julmkonto</t>
  </si>
  <si>
    <t>Intäkt julmarknad 2013</t>
  </si>
  <si>
    <t>Utbetalning 5C (f julm 2013)</t>
  </si>
  <si>
    <t>Utbetalning 8D (f julm 2012)</t>
  </si>
  <si>
    <t>Korrigering Skutan WII betalning</t>
  </si>
  <si>
    <t>Betalning PS3 via Anna Riby</t>
  </si>
  <si>
    <t>Betalning musikinstrumnet mm</t>
  </si>
  <si>
    <t>Återbetaln överskott musikinstrumnet</t>
  </si>
  <si>
    <t>Korrigering fr 2012 julmarknad</t>
  </si>
  <si>
    <t>Korrigering fr 2011 julmarknad</t>
  </si>
  <si>
    <t>lå 2012-13</t>
  </si>
  <si>
    <t>lå 2013-14</t>
  </si>
  <si>
    <t>Utbetalning 5A (f julm 2012)</t>
  </si>
  <si>
    <t>not</t>
  </si>
  <si>
    <t>insatt i aug 2014, så ingår ej i årets bokföring</t>
  </si>
  <si>
    <t>ver 8</t>
  </si>
  <si>
    <t>Webbhotell</t>
  </si>
  <si>
    <t>Internetkostnad</t>
  </si>
  <si>
    <t>Finansiella intäkter o kostnader</t>
  </si>
  <si>
    <t>130701-140630</t>
  </si>
  <si>
    <t>Summa fin intäkter o kostnader</t>
  </si>
  <si>
    <t>Resultaträkning FF</t>
  </si>
  <si>
    <t>INTERNET</t>
  </si>
  <si>
    <t>WEBBHOTELL</t>
  </si>
  <si>
    <t>KORRÅK4 EDAL</t>
  </si>
  <si>
    <t>ÅK4 ERIKSDAL</t>
  </si>
  <si>
    <t>JM 2013</t>
  </si>
  <si>
    <t>FISS 13/14</t>
  </si>
  <si>
    <t>SKATT</t>
  </si>
  <si>
    <t>RÄNTA</t>
  </si>
  <si>
    <t>JULMARKN2013</t>
  </si>
  <si>
    <t>WIIBETALN AR</t>
  </si>
  <si>
    <t>KORR SKUTAN</t>
  </si>
  <si>
    <t>JM'12 8A</t>
  </si>
  <si>
    <t>8B JM'12</t>
  </si>
  <si>
    <t>Föräldrarforum</t>
  </si>
  <si>
    <t>Datum: 2013-07-01 - 2014-06-30</t>
  </si>
  <si>
    <t>2014-05-16</t>
  </si>
  <si>
    <t>5490990007</t>
  </si>
  <si>
    <t>2014-03-03</t>
  </si>
  <si>
    <t>2014-02-12</t>
  </si>
  <si>
    <t>2014-02-04</t>
  </si>
  <si>
    <t>2014-01-21</t>
  </si>
  <si>
    <t>2013-12-30</t>
  </si>
  <si>
    <t>2013-12-31</t>
  </si>
  <si>
    <t>0000000000</t>
  </si>
  <si>
    <t>2013-12-10</t>
  </si>
  <si>
    <t>2013-12-09</t>
  </si>
  <si>
    <t>2013-08-30</t>
  </si>
  <si>
    <t>2013-08-16</t>
  </si>
  <si>
    <t>2013-11-01</t>
  </si>
  <si>
    <t>KLÄTTERVÄGG</t>
  </si>
  <si>
    <t>2013-10-21</t>
  </si>
  <si>
    <t>FF ÅK7 SCOUT</t>
  </si>
  <si>
    <t>Jul- o cykelmarknad</t>
  </si>
  <si>
    <t>2014-06-09</t>
  </si>
  <si>
    <t>32584628171</t>
  </si>
  <si>
    <t>2014-05-12</t>
  </si>
  <si>
    <t>JM13 5C</t>
  </si>
  <si>
    <t>2014-03-24</t>
  </si>
  <si>
    <t>JM12 8D</t>
  </si>
  <si>
    <t>JM12 5A</t>
  </si>
  <si>
    <t>2014-02-07</t>
  </si>
  <si>
    <t>ÖSKOTT.SKUTA</t>
  </si>
  <si>
    <t>MUSIKINKÖP</t>
  </si>
  <si>
    <t>2013-12-20</t>
  </si>
  <si>
    <t>AR F PS3</t>
  </si>
  <si>
    <t>KORR WII</t>
  </si>
  <si>
    <t>Korrigeringar som kommer göras 2014/15 men som avser tidigare perioder</t>
  </si>
  <si>
    <t>Tot:</t>
  </si>
  <si>
    <t>Cykel- o julmarknadskonto</t>
  </si>
  <si>
    <t>Kassa (FF-kontot)</t>
  </si>
  <si>
    <t>Cykel- och julmarknadskonto</t>
  </si>
  <si>
    <t>8/13</t>
  </si>
  <si>
    <t>Utbetalning 5B (f julm 2012)</t>
  </si>
  <si>
    <t>Julmarknaden, netto</t>
  </si>
  <si>
    <t>ver 10</t>
  </si>
  <si>
    <t>ver 14</t>
  </si>
  <si>
    <t>ver 18</t>
  </si>
  <si>
    <t>ver 9</t>
  </si>
  <si>
    <t>252 kr för mycket insatt, =skuld till Marina Tjelvling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</si>
</sst>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"/>
      <family val="2"/>
    </font>
    <font>
      <b/>
      <sz val="9"/>
      <color indexed="17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  <font>
      <sz val="8"/>
      <name val="Verdana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14" fontId="1" fillId="0" borderId="0" xfId="0" applyNumberFormat="1" applyFont="1"/>
    <xf numFmtId="0" fontId="4" fillId="0" borderId="0" xfId="0" applyFont="1"/>
    <xf numFmtId="4" fontId="1" fillId="0" borderId="0" xfId="0" applyNumberFormat="1" applyFont="1"/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8" fillId="0" borderId="0" xfId="0" applyFont="1"/>
    <xf numFmtId="4" fontId="4" fillId="0" borderId="0" xfId="0" applyNumberFormat="1" applyFont="1"/>
    <xf numFmtId="0" fontId="9" fillId="0" borderId="0" xfId="1"/>
    <xf numFmtId="4" fontId="9" fillId="0" borderId="0" xfId="1" applyNumberFormat="1"/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14" fontId="13" fillId="0" borderId="0" xfId="1" applyNumberFormat="1" applyFont="1"/>
    <xf numFmtId="4" fontId="8" fillId="0" borderId="0" xfId="0" applyNumberFormat="1" applyFont="1"/>
    <xf numFmtId="14" fontId="8" fillId="0" borderId="0" xfId="0" applyNumberFormat="1" applyFont="1"/>
    <xf numFmtId="0" fontId="0" fillId="0" borderId="0" xfId="0" applyFont="1"/>
    <xf numFmtId="14" fontId="9" fillId="0" borderId="0" xfId="1" applyNumberFormat="1"/>
    <xf numFmtId="0" fontId="0" fillId="0" borderId="0" xfId="0" quotePrefix="1"/>
    <xf numFmtId="0" fontId="15" fillId="0" borderId="0" xfId="0" applyFont="1"/>
    <xf numFmtId="0" fontId="16" fillId="0" borderId="0" xfId="0" applyFont="1"/>
    <xf numFmtId="0" fontId="17" fillId="0" borderId="0" xfId="0" applyFont="1"/>
    <xf numFmtId="4" fontId="17" fillId="0" borderId="0" xfId="0" applyNumberFormat="1" applyFont="1"/>
    <xf numFmtId="0" fontId="10" fillId="2" borderId="0" xfId="2" applyFont="1" applyFill="1" applyAlignment="1">
      <alignment horizontal="left" vertical="center"/>
    </xf>
    <xf numFmtId="4" fontId="8" fillId="0" borderId="0" xfId="2" applyNumberFormat="1" applyAlignment="1">
      <alignment horizontal="left" vertical="center"/>
    </xf>
    <xf numFmtId="0" fontId="8" fillId="0" borderId="0" xfId="2" applyAlignment="1">
      <alignment horizontal="left" vertical="center"/>
    </xf>
    <xf numFmtId="0" fontId="8" fillId="0" borderId="1" xfId="2" applyBorder="1" applyAlignment="1">
      <alignment horizontal="left" vertical="center"/>
    </xf>
    <xf numFmtId="4" fontId="8" fillId="0" borderId="1" xfId="2" applyNumberFormat="1" applyBorder="1" applyAlignment="1" applyProtection="1">
      <alignment horizontal="left" vertical="center"/>
      <protection locked="0"/>
    </xf>
    <xf numFmtId="4" fontId="8" fillId="0" borderId="1" xfId="2" applyNumberFormat="1" applyBorder="1" applyAlignment="1">
      <alignment horizontal="left" vertical="center"/>
    </xf>
    <xf numFmtId="0" fontId="8" fillId="3" borderId="0" xfId="2" applyFill="1" applyAlignment="1">
      <alignment horizontal="left" vertical="center"/>
    </xf>
    <xf numFmtId="4" fontId="8" fillId="3" borderId="0" xfId="2" applyNumberFormat="1" applyFill="1" applyAlignment="1">
      <alignment horizontal="left" vertical="center"/>
    </xf>
    <xf numFmtId="0" fontId="12" fillId="3" borderId="1" xfId="2" applyFont="1" applyFill="1" applyBorder="1" applyAlignment="1">
      <alignment horizontal="left" vertical="center" wrapText="1"/>
    </xf>
    <xf numFmtId="4" fontId="12" fillId="3" borderId="1" xfId="2" applyNumberFormat="1" applyFont="1" applyFill="1" applyBorder="1" applyAlignment="1">
      <alignment horizontal="left" vertical="center" wrapText="1"/>
    </xf>
    <xf numFmtId="0" fontId="8" fillId="0" borderId="2" xfId="2" applyBorder="1" applyAlignment="1">
      <alignment horizontal="left" vertical="center"/>
    </xf>
    <xf numFmtId="4" fontId="8" fillId="0" borderId="2" xfId="2" applyNumberFormat="1" applyBorder="1" applyAlignment="1">
      <alignment horizontal="left" vertical="center"/>
    </xf>
    <xf numFmtId="4" fontId="8" fillId="0" borderId="2" xfId="2" applyNumberFormat="1" applyBorder="1" applyAlignment="1">
      <alignment horizontal="right" vertical="center"/>
    </xf>
    <xf numFmtId="0" fontId="10" fillId="2" borderId="0" xfId="2" applyFont="1" applyFill="1" applyAlignment="1">
      <alignment horizontal="left" vertical="center"/>
    </xf>
    <xf numFmtId="4" fontId="8" fillId="0" borderId="0" xfId="2" applyNumberFormat="1" applyAlignment="1">
      <alignment horizontal="left" vertical="center"/>
    </xf>
    <xf numFmtId="0" fontId="8" fillId="0" borderId="0" xfId="2" applyAlignment="1">
      <alignment horizontal="left" vertical="center"/>
    </xf>
    <xf numFmtId="0" fontId="8" fillId="0" borderId="1" xfId="2" applyBorder="1" applyAlignment="1">
      <alignment horizontal="left" vertical="center"/>
    </xf>
    <xf numFmtId="4" fontId="8" fillId="0" borderId="1" xfId="2" applyNumberFormat="1" applyBorder="1" applyAlignment="1" applyProtection="1">
      <alignment horizontal="left" vertical="center"/>
      <protection locked="0"/>
    </xf>
    <xf numFmtId="4" fontId="8" fillId="0" borderId="1" xfId="2" applyNumberFormat="1" applyBorder="1" applyAlignment="1">
      <alignment horizontal="left" vertical="center"/>
    </xf>
    <xf numFmtId="0" fontId="8" fillId="3" borderId="0" xfId="2" applyFill="1" applyAlignment="1">
      <alignment horizontal="left" vertical="center"/>
    </xf>
    <xf numFmtId="4" fontId="8" fillId="3" borderId="0" xfId="2" applyNumberFormat="1" applyFill="1" applyAlignment="1">
      <alignment horizontal="left" vertical="center"/>
    </xf>
    <xf numFmtId="0" fontId="12" fillId="3" borderId="1" xfId="2" applyFont="1" applyFill="1" applyBorder="1" applyAlignment="1">
      <alignment horizontal="left" vertical="center" wrapText="1"/>
    </xf>
    <xf numFmtId="4" fontId="12" fillId="3" borderId="1" xfId="2" applyNumberFormat="1" applyFont="1" applyFill="1" applyBorder="1" applyAlignment="1">
      <alignment horizontal="left" vertical="center" wrapText="1"/>
    </xf>
    <xf numFmtId="0" fontId="8" fillId="0" borderId="2" xfId="2" applyBorder="1" applyAlignment="1">
      <alignment horizontal="left" vertical="center"/>
    </xf>
    <xf numFmtId="4" fontId="8" fillId="0" borderId="2" xfId="2" applyNumberFormat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10" fillId="2" borderId="0" xfId="2" applyFont="1" applyFill="1" applyAlignment="1">
      <alignment horizontal="left" vertical="center"/>
    </xf>
    <xf numFmtId="4" fontId="8" fillId="0" borderId="0" xfId="2" applyNumberFormat="1" applyAlignment="1">
      <alignment horizontal="left" vertical="center"/>
    </xf>
    <xf numFmtId="0" fontId="8" fillId="0" borderId="0" xfId="2" applyAlignment="1">
      <alignment horizontal="left" vertical="center"/>
    </xf>
    <xf numFmtId="0" fontId="8" fillId="0" borderId="1" xfId="2" applyBorder="1" applyAlignment="1">
      <alignment horizontal="left" vertical="center"/>
    </xf>
    <xf numFmtId="4" fontId="8" fillId="0" borderId="1" xfId="2" applyNumberFormat="1" applyBorder="1" applyAlignment="1" applyProtection="1">
      <alignment horizontal="left" vertical="center"/>
      <protection locked="0"/>
    </xf>
    <xf numFmtId="4" fontId="8" fillId="0" borderId="1" xfId="2" applyNumberFormat="1" applyBorder="1" applyAlignment="1">
      <alignment horizontal="left" vertical="center"/>
    </xf>
    <xf numFmtId="0" fontId="8" fillId="3" borderId="0" xfId="2" applyFill="1" applyAlignment="1">
      <alignment horizontal="left" vertical="center"/>
    </xf>
    <xf numFmtId="4" fontId="8" fillId="3" borderId="0" xfId="2" applyNumberFormat="1" applyFill="1" applyAlignment="1">
      <alignment horizontal="left" vertical="center"/>
    </xf>
    <xf numFmtId="0" fontId="12" fillId="3" borderId="1" xfId="2" applyFont="1" applyFill="1" applyBorder="1" applyAlignment="1">
      <alignment horizontal="left" vertical="center" wrapText="1"/>
    </xf>
    <xf numFmtId="4" fontId="12" fillId="3" borderId="1" xfId="2" applyNumberFormat="1" applyFont="1" applyFill="1" applyBorder="1" applyAlignment="1">
      <alignment horizontal="left" vertical="center" wrapText="1"/>
    </xf>
    <xf numFmtId="0" fontId="8" fillId="0" borderId="2" xfId="2" applyBorder="1" applyAlignment="1">
      <alignment horizontal="left" vertical="center"/>
    </xf>
    <xf numFmtId="4" fontId="8" fillId="0" borderId="2" xfId="2" applyNumberFormat="1" applyBorder="1" applyAlignment="1">
      <alignment horizontal="left" vertical="center"/>
    </xf>
    <xf numFmtId="0" fontId="10" fillId="2" borderId="0" xfId="2" applyFont="1" applyFill="1" applyAlignment="1">
      <alignment horizontal="left" vertical="center"/>
    </xf>
    <xf numFmtId="4" fontId="8" fillId="0" borderId="0" xfId="2" applyNumberFormat="1" applyAlignment="1">
      <alignment horizontal="left" vertical="center"/>
    </xf>
    <xf numFmtId="0" fontId="8" fillId="0" borderId="0" xfId="2" applyAlignment="1">
      <alignment horizontal="left" vertical="center"/>
    </xf>
    <xf numFmtId="0" fontId="8" fillId="0" borderId="1" xfId="2" applyBorder="1" applyAlignment="1">
      <alignment horizontal="left" vertical="center"/>
    </xf>
    <xf numFmtId="4" fontId="8" fillId="0" borderId="1" xfId="2" applyNumberFormat="1" applyBorder="1" applyAlignment="1" applyProtection="1">
      <alignment horizontal="left" vertical="center"/>
      <protection locked="0"/>
    </xf>
    <xf numFmtId="4" fontId="8" fillId="0" borderId="1" xfId="2" applyNumberFormat="1" applyBorder="1" applyAlignment="1">
      <alignment horizontal="left" vertical="center"/>
    </xf>
    <xf numFmtId="0" fontId="8" fillId="3" borderId="0" xfId="2" applyFill="1" applyAlignment="1">
      <alignment horizontal="left" vertical="center"/>
    </xf>
    <xf numFmtId="4" fontId="8" fillId="3" borderId="0" xfId="2" applyNumberFormat="1" applyFill="1" applyAlignment="1">
      <alignment horizontal="left" vertical="center"/>
    </xf>
    <xf numFmtId="0" fontId="12" fillId="3" borderId="1" xfId="2" applyFont="1" applyFill="1" applyBorder="1" applyAlignment="1">
      <alignment horizontal="left" vertical="center" wrapText="1"/>
    </xf>
    <xf numFmtId="4" fontId="12" fillId="3" borderId="1" xfId="2" applyNumberFormat="1" applyFont="1" applyFill="1" applyBorder="1" applyAlignment="1">
      <alignment horizontal="left" vertical="center" wrapText="1"/>
    </xf>
    <xf numFmtId="0" fontId="8" fillId="0" borderId="2" xfId="2" applyBorder="1" applyAlignment="1">
      <alignment horizontal="left" vertical="center"/>
    </xf>
    <xf numFmtId="4" fontId="8" fillId="0" borderId="2" xfId="2" applyNumberFormat="1" applyBorder="1" applyAlignment="1">
      <alignment horizontal="left" vertical="center"/>
    </xf>
    <xf numFmtId="4" fontId="8" fillId="0" borderId="1" xfId="0" applyNumberFormat="1" applyFont="1" applyBorder="1"/>
    <xf numFmtId="16" fontId="8" fillId="0" borderId="0" xfId="0" quotePrefix="1" applyNumberFormat="1" applyFont="1" applyAlignment="1">
      <alignment horizontal="right"/>
    </xf>
    <xf numFmtId="0" fontId="11" fillId="3" borderId="1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F11" sqref="F11"/>
    </sheetView>
  </sheetViews>
  <sheetFormatPr defaultColWidth="8.85546875" defaultRowHeight="12.75" x14ac:dyDescent="0.2"/>
  <cols>
    <col min="4" max="4" width="13.42578125" customWidth="1"/>
    <col min="5" max="5" width="15.7109375" bestFit="1" customWidth="1"/>
  </cols>
  <sheetData>
    <row r="1" spans="1:5" s="2" customFormat="1" ht="18" x14ac:dyDescent="0.25">
      <c r="A1" s="2" t="s">
        <v>5</v>
      </c>
      <c r="E1" s="3">
        <v>41820</v>
      </c>
    </row>
    <row r="3" spans="1:5" x14ac:dyDescent="0.2">
      <c r="A3" s="12" t="s">
        <v>125</v>
      </c>
      <c r="E3" s="7">
        <f>HB!D20</f>
        <v>13296.470000000001</v>
      </c>
    </row>
    <row r="4" spans="1:5" x14ac:dyDescent="0.2">
      <c r="E4" s="7"/>
    </row>
    <row r="5" spans="1:5" x14ac:dyDescent="0.2">
      <c r="A5" t="s">
        <v>6</v>
      </c>
      <c r="E5" s="7">
        <f>SUM(E2:E4)</f>
        <v>13296.470000000001</v>
      </c>
    </row>
    <row r="6" spans="1:5" x14ac:dyDescent="0.2">
      <c r="E6" s="7"/>
    </row>
    <row r="7" spans="1:5" x14ac:dyDescent="0.2">
      <c r="E7" s="7"/>
    </row>
    <row r="8" spans="1:5" ht="18" x14ac:dyDescent="0.25">
      <c r="A8" s="2" t="s">
        <v>7</v>
      </c>
      <c r="E8" s="7"/>
    </row>
    <row r="9" spans="1:5" x14ac:dyDescent="0.2">
      <c r="E9" s="7"/>
    </row>
    <row r="10" spans="1:5" x14ac:dyDescent="0.2">
      <c r="E10" s="7"/>
    </row>
    <row r="11" spans="1:5" x14ac:dyDescent="0.2">
      <c r="A11" t="s">
        <v>8</v>
      </c>
      <c r="E11" s="7">
        <v>-252</v>
      </c>
    </row>
    <row r="13" spans="1:5" x14ac:dyDescent="0.2">
      <c r="A13" s="1" t="s">
        <v>9</v>
      </c>
      <c r="E13" s="6">
        <f>E5+E11</f>
        <v>13044.470000000001</v>
      </c>
    </row>
    <row r="17" spans="1:15" x14ac:dyDescent="0.2">
      <c r="A17" t="s">
        <v>18</v>
      </c>
      <c r="E17" s="7">
        <f>HB!P12</f>
        <v>53019.99</v>
      </c>
    </row>
    <row r="18" spans="1:15" x14ac:dyDescent="0.2">
      <c r="N18" s="12"/>
      <c r="O18" s="20"/>
    </row>
    <row r="19" spans="1:15" x14ac:dyDescent="0.2">
      <c r="A19" s="12" t="s">
        <v>124</v>
      </c>
      <c r="E19" s="7">
        <f>HB!J13</f>
        <v>71706.64</v>
      </c>
      <c r="N19" s="12"/>
      <c r="O19" s="20"/>
    </row>
    <row r="20" spans="1:15" x14ac:dyDescent="0.2">
      <c r="N20" s="12"/>
      <c r="O20" s="20"/>
    </row>
    <row r="21" spans="1:15" x14ac:dyDescent="0.2">
      <c r="A21" t="s">
        <v>37</v>
      </c>
      <c r="E21" s="7">
        <f>HB!X13</f>
        <v>354637.23000000004</v>
      </c>
      <c r="N21" s="12"/>
      <c r="O21" s="20"/>
    </row>
    <row r="22" spans="1:15" x14ac:dyDescent="0.2">
      <c r="N22" s="12"/>
      <c r="O22" s="20"/>
    </row>
    <row r="24" spans="1:15" x14ac:dyDescent="0.2">
      <c r="A24" s="25" t="s">
        <v>122</v>
      </c>
      <c r="B24" s="25"/>
      <c r="C24" s="25"/>
      <c r="D24" s="25"/>
      <c r="E24" s="25"/>
      <c r="F24" s="25"/>
    </row>
    <row r="25" spans="1:15" x14ac:dyDescent="0.2">
      <c r="A25" s="1" t="s">
        <v>42</v>
      </c>
      <c r="D25" s="24"/>
      <c r="E25" s="1" t="s">
        <v>43</v>
      </c>
    </row>
    <row r="26" spans="1:15" x14ac:dyDescent="0.2">
      <c r="A26" s="12" t="s">
        <v>62</v>
      </c>
      <c r="D26" s="20">
        <v>700</v>
      </c>
    </row>
    <row r="27" spans="1:15" x14ac:dyDescent="0.2">
      <c r="A27" s="12" t="s">
        <v>63</v>
      </c>
      <c r="D27" s="20">
        <v>-7700</v>
      </c>
      <c r="E27" s="7"/>
    </row>
    <row r="28" spans="1:15" x14ac:dyDescent="0.2">
      <c r="A28" s="12" t="s">
        <v>52</v>
      </c>
      <c r="D28" s="20">
        <v>3798</v>
      </c>
      <c r="E28" s="7"/>
      <c r="K28" s="12"/>
    </row>
    <row r="29" spans="1:15" x14ac:dyDescent="0.2">
      <c r="A29" s="12" t="s">
        <v>53</v>
      </c>
      <c r="D29" s="79">
        <v>3798</v>
      </c>
      <c r="E29" s="7"/>
    </row>
    <row r="30" spans="1:15" x14ac:dyDescent="0.2">
      <c r="A30" s="54" t="s">
        <v>123</v>
      </c>
      <c r="D30" s="20">
        <f>SUM(D26:D29)</f>
        <v>596</v>
      </c>
      <c r="E30" s="6">
        <f>E13+D30</f>
        <v>13640.470000000001</v>
      </c>
    </row>
    <row r="31" spans="1:15" x14ac:dyDescent="0.2">
      <c r="A31" s="12"/>
      <c r="B31" s="20"/>
      <c r="D31" s="24"/>
      <c r="E31" s="7"/>
    </row>
    <row r="32" spans="1:15" x14ac:dyDescent="0.2">
      <c r="A32" s="1" t="s">
        <v>41</v>
      </c>
      <c r="D32" s="24"/>
    </row>
    <row r="33" spans="1:5" x14ac:dyDescent="0.2">
      <c r="A33" s="12" t="s">
        <v>62</v>
      </c>
      <c r="D33" s="20">
        <v>-700</v>
      </c>
    </row>
    <row r="34" spans="1:5" x14ac:dyDescent="0.2">
      <c r="A34" s="12" t="s">
        <v>63</v>
      </c>
      <c r="D34" s="20">
        <v>7700</v>
      </c>
    </row>
    <row r="35" spans="1:5" x14ac:dyDescent="0.2">
      <c r="A35" s="12" t="s">
        <v>52</v>
      </c>
      <c r="D35" s="20">
        <v>-3798</v>
      </c>
    </row>
    <row r="36" spans="1:5" x14ac:dyDescent="0.2">
      <c r="A36" s="12" t="s">
        <v>53</v>
      </c>
      <c r="D36" s="79">
        <v>-3798</v>
      </c>
    </row>
    <row r="37" spans="1:5" x14ac:dyDescent="0.2">
      <c r="A37" s="12"/>
      <c r="D37" s="20">
        <f>SUM(D33:D36)</f>
        <v>-596</v>
      </c>
      <c r="E37" s="6">
        <f>E19+D37</f>
        <v>71110.64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>
    <oddHeader>&amp;C&amp;F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G19" sqref="G19"/>
    </sheetView>
  </sheetViews>
  <sheetFormatPr defaultColWidth="8.85546875" defaultRowHeight="12.75" x14ac:dyDescent="0.2"/>
  <cols>
    <col min="2" max="2" width="21.28515625" customWidth="1"/>
    <col min="3" max="3" width="17.7109375" bestFit="1" customWidth="1"/>
  </cols>
  <sheetData>
    <row r="1" spans="1:4" s="11" customFormat="1" ht="15.75" x14ac:dyDescent="0.25">
      <c r="A1" s="5" t="s">
        <v>75</v>
      </c>
      <c r="C1" s="5" t="s">
        <v>73</v>
      </c>
    </row>
    <row r="3" spans="1:4" x14ac:dyDescent="0.2">
      <c r="A3" s="1" t="s">
        <v>14</v>
      </c>
      <c r="C3" s="7"/>
      <c r="D3" s="25" t="s">
        <v>67</v>
      </c>
    </row>
    <row r="4" spans="1:4" x14ac:dyDescent="0.2">
      <c r="A4" s="12" t="s">
        <v>129</v>
      </c>
      <c r="C4" s="7">
        <f>HB!D9+HB!D13</f>
        <v>2500</v>
      </c>
      <c r="D4" s="12" t="s">
        <v>69</v>
      </c>
    </row>
    <row r="5" spans="1:4" x14ac:dyDescent="0.2">
      <c r="A5" t="s">
        <v>3</v>
      </c>
      <c r="C5" s="7">
        <v>0</v>
      </c>
      <c r="D5" s="12" t="s">
        <v>68</v>
      </c>
    </row>
    <row r="6" spans="1:4" s="1" customFormat="1" x14ac:dyDescent="0.2">
      <c r="A6" s="1" t="s">
        <v>17</v>
      </c>
      <c r="C6" s="6">
        <f>SUM(C4:C5)</f>
        <v>2500</v>
      </c>
    </row>
    <row r="7" spans="1:4" x14ac:dyDescent="0.2">
      <c r="C7" s="7"/>
    </row>
    <row r="8" spans="1:4" x14ac:dyDescent="0.2">
      <c r="A8" s="1" t="s">
        <v>15</v>
      </c>
      <c r="C8" s="7"/>
    </row>
    <row r="9" spans="1:4" x14ac:dyDescent="0.2">
      <c r="A9" s="12" t="s">
        <v>25</v>
      </c>
      <c r="C9" s="7">
        <f>HB!D12</f>
        <v>-200</v>
      </c>
      <c r="D9" s="12" t="s">
        <v>130</v>
      </c>
    </row>
    <row r="10" spans="1:4" x14ac:dyDescent="0.2">
      <c r="A10" s="12" t="s">
        <v>70</v>
      </c>
      <c r="C10" s="7">
        <f>HB!D16</f>
        <v>-740</v>
      </c>
      <c r="D10" s="12" t="s">
        <v>131</v>
      </c>
    </row>
    <row r="11" spans="1:4" x14ac:dyDescent="0.2">
      <c r="A11" s="12" t="s">
        <v>71</v>
      </c>
      <c r="C11" s="7">
        <f>HB!D17</f>
        <v>-99</v>
      </c>
      <c r="D11" s="12" t="s">
        <v>132</v>
      </c>
    </row>
    <row r="12" spans="1:4" s="1" customFormat="1" x14ac:dyDescent="0.2">
      <c r="A12" s="1" t="s">
        <v>16</v>
      </c>
      <c r="C12" s="6">
        <f>SUM(C9:C11)</f>
        <v>-1039</v>
      </c>
    </row>
    <row r="13" spans="1:4" x14ac:dyDescent="0.2">
      <c r="C13" s="7"/>
    </row>
    <row r="14" spans="1:4" x14ac:dyDescent="0.2">
      <c r="A14" s="27" t="s">
        <v>22</v>
      </c>
      <c r="B14" s="25"/>
      <c r="C14" s="28">
        <f>C6+C12</f>
        <v>1461</v>
      </c>
    </row>
    <row r="15" spans="1:4" x14ac:dyDescent="0.2">
      <c r="C15" s="7"/>
    </row>
    <row r="16" spans="1:4" x14ac:dyDescent="0.2">
      <c r="A16" s="1" t="s">
        <v>72</v>
      </c>
      <c r="C16" s="7"/>
    </row>
    <row r="17" spans="1:6" x14ac:dyDescent="0.2">
      <c r="A17" s="12" t="s">
        <v>12</v>
      </c>
      <c r="C17" s="7">
        <f>HB!D10</f>
        <v>136.12</v>
      </c>
      <c r="D17" s="12" t="s">
        <v>133</v>
      </c>
    </row>
    <row r="18" spans="1:6" x14ac:dyDescent="0.2">
      <c r="A18" s="12" t="s">
        <v>11</v>
      </c>
      <c r="C18" s="7">
        <f>HB!D11</f>
        <v>-40</v>
      </c>
      <c r="D18" s="12" t="s">
        <v>133</v>
      </c>
    </row>
    <row r="19" spans="1:6" x14ac:dyDescent="0.2">
      <c r="A19" s="1" t="s">
        <v>74</v>
      </c>
      <c r="B19" s="1"/>
      <c r="C19" s="6">
        <f>C17+C18</f>
        <v>96.12</v>
      </c>
    </row>
    <row r="20" spans="1:6" x14ac:dyDescent="0.2">
      <c r="C20" s="7"/>
    </row>
    <row r="21" spans="1:6" x14ac:dyDescent="0.2">
      <c r="A21" s="27" t="s">
        <v>21</v>
      </c>
      <c r="B21" s="27"/>
      <c r="C21" s="28">
        <f>C14+C19</f>
        <v>1557.12</v>
      </c>
    </row>
    <row r="22" spans="1:6" x14ac:dyDescent="0.2">
      <c r="C22" s="7"/>
    </row>
    <row r="23" spans="1:6" x14ac:dyDescent="0.2">
      <c r="C23" s="7"/>
    </row>
    <row r="24" spans="1:6" ht="15" x14ac:dyDescent="0.25">
      <c r="A24" s="9" t="s">
        <v>23</v>
      </c>
      <c r="B24" s="9"/>
      <c r="C24" s="10">
        <f>C21</f>
        <v>1557.12</v>
      </c>
      <c r="F24" s="7"/>
    </row>
    <row r="25" spans="1:6" x14ac:dyDescent="0.2">
      <c r="C25" s="7"/>
      <c r="F25" s="7"/>
    </row>
    <row r="26" spans="1:6" x14ac:dyDescent="0.2">
      <c r="C26" s="7"/>
    </row>
    <row r="27" spans="1:6" x14ac:dyDescent="0.2">
      <c r="C27" s="7"/>
      <c r="F27" s="7"/>
    </row>
    <row r="28" spans="1:6" x14ac:dyDescent="0.2">
      <c r="C28" s="7"/>
    </row>
    <row r="29" spans="1:6" x14ac:dyDescent="0.2">
      <c r="C29" s="7"/>
      <c r="F29" s="7"/>
    </row>
    <row r="30" spans="1:6" x14ac:dyDescent="0.2">
      <c r="C30" s="7"/>
    </row>
    <row r="31" spans="1:6" x14ac:dyDescent="0.2">
      <c r="C31" s="7"/>
    </row>
    <row r="32" spans="1:6" x14ac:dyDescent="0.2">
      <c r="C32" s="7"/>
    </row>
    <row r="33" spans="3:3" x14ac:dyDescent="0.2">
      <c r="C33" s="7"/>
    </row>
  </sheetData>
  <phoneticPr fontId="3" type="noConversion"/>
  <pageMargins left="0.75" right="0.75" top="1" bottom="1" header="0.5" footer="0.5"/>
  <pageSetup paperSize="9" orientation="portrait" horizontalDpi="0" verticalDpi="0" r:id="rId1"/>
  <headerFooter>
    <oddHeader>&amp;C&amp;F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28"/>
  <sheetViews>
    <sheetView zoomScaleNormal="100" workbookViewId="0">
      <selection activeCell="U11" sqref="U11"/>
    </sheetView>
  </sheetViews>
  <sheetFormatPr defaultColWidth="8.85546875" defaultRowHeight="12.75" x14ac:dyDescent="0.2"/>
  <cols>
    <col min="1" max="1" width="11" style="12" customWidth="1"/>
    <col min="2" max="2" width="11.42578125" style="12" bestFit="1" customWidth="1"/>
    <col min="3" max="3" width="30.85546875" style="12" bestFit="1" customWidth="1"/>
    <col min="4" max="5" width="15.42578125" style="20" customWidth="1"/>
    <col min="6" max="6" width="3.140625" style="20" customWidth="1"/>
    <col min="7" max="7" width="10.140625" style="12" bestFit="1" customWidth="1"/>
    <col min="8" max="8" width="11.42578125" style="12" bestFit="1" customWidth="1"/>
    <col min="9" max="9" width="26.7109375" style="12" customWidth="1"/>
    <col min="10" max="10" width="9.7109375" style="12" bestFit="1" customWidth="1"/>
    <col min="11" max="12" width="8.85546875" style="12"/>
    <col min="13" max="13" width="8.42578125" style="20" customWidth="1"/>
    <col min="14" max="14" width="10.42578125" style="12" bestFit="1" customWidth="1"/>
    <col min="15" max="15" width="27" style="12" customWidth="1"/>
    <col min="16" max="17" width="13.7109375" style="20" customWidth="1"/>
    <col min="18" max="18" width="4.5703125" style="12" customWidth="1"/>
    <col min="19" max="19" width="3.140625" style="12" customWidth="1"/>
    <col min="20" max="20" width="4.5703125" style="12" customWidth="1"/>
    <col min="21" max="21" width="10.140625" style="12" bestFit="1" customWidth="1"/>
    <col min="22" max="22" width="11.42578125" style="12" bestFit="1" customWidth="1"/>
    <col min="23" max="23" width="30" style="12" customWidth="1"/>
    <col min="24" max="24" width="10.28515625" style="12" bestFit="1" customWidth="1"/>
    <col min="25" max="25" width="10.140625" style="12" bestFit="1" customWidth="1"/>
    <col min="26" max="16384" width="8.85546875" style="12"/>
  </cols>
  <sheetData>
    <row r="1" spans="1:25" s="5" customFormat="1" ht="18" x14ac:dyDescent="0.25">
      <c r="B1" s="2" t="s">
        <v>19</v>
      </c>
      <c r="D1" s="8" t="s">
        <v>20</v>
      </c>
      <c r="E1" s="8"/>
      <c r="F1" s="8"/>
      <c r="G1" s="8"/>
      <c r="I1" s="8" t="s">
        <v>126</v>
      </c>
      <c r="M1" s="8"/>
      <c r="O1" s="8" t="s">
        <v>18</v>
      </c>
      <c r="P1" s="13"/>
      <c r="Q1" s="13"/>
      <c r="R1" s="8"/>
      <c r="T1" s="8"/>
      <c r="U1" s="8"/>
      <c r="W1" s="8" t="s">
        <v>37</v>
      </c>
    </row>
    <row r="2" spans="1:25" x14ac:dyDescent="0.2">
      <c r="I2" s="22" t="s">
        <v>36</v>
      </c>
      <c r="W2" s="22" t="s">
        <v>38</v>
      </c>
    </row>
    <row r="3" spans="1:25" s="1" customFormat="1" x14ac:dyDescent="0.2">
      <c r="B3" s="4">
        <v>41456</v>
      </c>
      <c r="C3" s="4" t="s">
        <v>10</v>
      </c>
      <c r="D3" s="6">
        <v>19335.350000000006</v>
      </c>
      <c r="E3" s="6"/>
      <c r="F3" s="6"/>
      <c r="G3" s="6"/>
      <c r="H3" s="4">
        <v>41091</v>
      </c>
      <c r="I3" s="4" t="s">
        <v>10</v>
      </c>
      <c r="J3" s="6">
        <v>20486.28</v>
      </c>
      <c r="M3" s="6"/>
      <c r="N3" s="4">
        <v>41091</v>
      </c>
      <c r="O3" s="4" t="s">
        <v>10</v>
      </c>
      <c r="P3" s="6">
        <v>71432.09</v>
      </c>
      <c r="Q3" s="6"/>
      <c r="R3" s="6"/>
      <c r="T3" s="6"/>
      <c r="U3" s="6"/>
      <c r="V3" s="4">
        <v>41091</v>
      </c>
      <c r="W3" s="4" t="s">
        <v>10</v>
      </c>
      <c r="X3" s="6">
        <v>364158.45</v>
      </c>
    </row>
    <row r="4" spans="1:25" s="1" customFormat="1" x14ac:dyDescent="0.2">
      <c r="A4" s="1" t="s">
        <v>24</v>
      </c>
      <c r="D4" s="6"/>
      <c r="E4" s="6"/>
      <c r="F4" s="6"/>
      <c r="G4" s="6" t="s">
        <v>24</v>
      </c>
      <c r="J4" s="6"/>
      <c r="M4" s="1" t="s">
        <v>24</v>
      </c>
      <c r="P4" s="6"/>
      <c r="Q4" s="6"/>
      <c r="R4" s="6"/>
      <c r="T4" s="6"/>
      <c r="U4" s="6" t="s">
        <v>24</v>
      </c>
      <c r="X4" s="6"/>
    </row>
    <row r="5" spans="1:25" ht="14.25" x14ac:dyDescent="0.2">
      <c r="A5" s="12">
        <v>1</v>
      </c>
      <c r="B5" s="19">
        <v>41502</v>
      </c>
      <c r="C5" s="12" t="s">
        <v>52</v>
      </c>
      <c r="D5" s="20">
        <v>-3798</v>
      </c>
      <c r="E5" s="20">
        <f>D3+D5</f>
        <v>15537.350000000006</v>
      </c>
      <c r="G5" s="12">
        <v>5</v>
      </c>
      <c r="H5" s="19">
        <v>41617</v>
      </c>
      <c r="I5" s="12" t="s">
        <v>66</v>
      </c>
      <c r="J5" s="20">
        <v>-3798</v>
      </c>
      <c r="K5" s="20">
        <f>J3+J5</f>
        <v>16688.28</v>
      </c>
      <c r="L5" s="20"/>
      <c r="M5" s="12">
        <v>3</v>
      </c>
      <c r="N5" s="21">
        <v>41568</v>
      </c>
      <c r="O5" s="12" t="s">
        <v>49</v>
      </c>
      <c r="P5" s="20">
        <v>-4000</v>
      </c>
      <c r="Q5" s="20">
        <f>P3+P5</f>
        <v>67432.09</v>
      </c>
      <c r="R5" s="20"/>
      <c r="T5" s="20"/>
      <c r="U5" s="12">
        <v>6</v>
      </c>
      <c r="V5" s="19">
        <v>41617</v>
      </c>
      <c r="W5" s="12" t="s">
        <v>58</v>
      </c>
      <c r="X5" s="20">
        <v>-1563</v>
      </c>
      <c r="Y5" s="20">
        <f>X3+X5</f>
        <v>362595.45</v>
      </c>
    </row>
    <row r="6" spans="1:25" ht="14.25" x14ac:dyDescent="0.2">
      <c r="A6" s="12">
        <v>2</v>
      </c>
      <c r="B6" s="19">
        <v>41516</v>
      </c>
      <c r="C6" s="12" t="s">
        <v>53</v>
      </c>
      <c r="D6" s="20">
        <v>-3798</v>
      </c>
      <c r="E6" s="20">
        <f>E5+D6</f>
        <v>11739.350000000006</v>
      </c>
      <c r="G6" s="12">
        <v>9</v>
      </c>
      <c r="H6" s="19">
        <v>41638</v>
      </c>
      <c r="I6" s="12" t="s">
        <v>12</v>
      </c>
      <c r="J6" s="20">
        <v>133.36000000000001</v>
      </c>
      <c r="K6" s="20">
        <f>K5+J6</f>
        <v>16821.64</v>
      </c>
      <c r="L6" s="20"/>
      <c r="M6" s="12">
        <v>4</v>
      </c>
      <c r="N6" s="21">
        <v>41579</v>
      </c>
      <c r="O6" s="12" t="s">
        <v>50</v>
      </c>
      <c r="P6" s="20">
        <v>-11680</v>
      </c>
      <c r="Q6" s="20">
        <f>Q5+P6</f>
        <v>55752.09</v>
      </c>
      <c r="R6" s="20"/>
      <c r="T6" s="20"/>
      <c r="U6" s="12">
        <v>7</v>
      </c>
      <c r="V6" s="19">
        <v>41628</v>
      </c>
      <c r="W6" s="12" t="s">
        <v>59</v>
      </c>
      <c r="X6" s="20">
        <v>-483</v>
      </c>
      <c r="Y6" s="20">
        <f>Y5+X6</f>
        <v>362112.45</v>
      </c>
    </row>
    <row r="7" spans="1:25" ht="14.25" x14ac:dyDescent="0.2">
      <c r="A7" s="12">
        <v>6</v>
      </c>
      <c r="B7" s="19">
        <v>41617</v>
      </c>
      <c r="C7" s="12" t="s">
        <v>58</v>
      </c>
      <c r="D7" s="20">
        <v>1563</v>
      </c>
      <c r="E7" s="20">
        <f t="shared" ref="E7:E12" si="0">E6+D7</f>
        <v>13302.350000000006</v>
      </c>
      <c r="G7" s="12">
        <v>9</v>
      </c>
      <c r="H7" s="19">
        <v>41639</v>
      </c>
      <c r="I7" s="12" t="s">
        <v>11</v>
      </c>
      <c r="J7" s="20">
        <v>-39</v>
      </c>
      <c r="K7" s="20">
        <f t="shared" ref="K7:K11" si="1">K6+J7</f>
        <v>16782.64</v>
      </c>
      <c r="L7" s="20"/>
      <c r="M7" s="12">
        <v>9</v>
      </c>
      <c r="N7" s="21">
        <v>41628</v>
      </c>
      <c r="O7" s="12" t="s">
        <v>12</v>
      </c>
      <c r="P7" s="20">
        <v>381.9</v>
      </c>
      <c r="Q7" s="20">
        <f t="shared" ref="Q7:Q9" si="2">Q6+P7</f>
        <v>56133.99</v>
      </c>
      <c r="R7" s="20"/>
      <c r="T7" s="20"/>
      <c r="U7" s="12">
        <v>9</v>
      </c>
      <c r="V7" s="19">
        <v>41638</v>
      </c>
      <c r="W7" s="12" t="s">
        <v>12</v>
      </c>
      <c r="X7" s="20">
        <v>1343.78</v>
      </c>
      <c r="Y7" s="20">
        <f t="shared" ref="Y7:Y10" si="3">Y6+X7</f>
        <v>363456.23000000004</v>
      </c>
    </row>
    <row r="8" spans="1:25" ht="14.25" x14ac:dyDescent="0.2">
      <c r="A8" s="12">
        <v>6</v>
      </c>
      <c r="B8" s="19">
        <v>41618</v>
      </c>
      <c r="C8" s="12" t="s">
        <v>44</v>
      </c>
      <c r="D8" s="20">
        <v>-1563</v>
      </c>
      <c r="E8" s="20">
        <f t="shared" si="0"/>
        <v>11739.350000000006</v>
      </c>
      <c r="G8" s="80" t="s">
        <v>127</v>
      </c>
      <c r="H8" s="19">
        <v>41674</v>
      </c>
      <c r="I8" s="12" t="s">
        <v>55</v>
      </c>
      <c r="J8" s="20">
        <v>72520</v>
      </c>
      <c r="K8" s="20">
        <f t="shared" si="1"/>
        <v>89302.64</v>
      </c>
      <c r="L8" s="20"/>
      <c r="M8" s="12">
        <v>9</v>
      </c>
      <c r="N8" s="21">
        <v>41638</v>
      </c>
      <c r="O8" s="12" t="s">
        <v>11</v>
      </c>
      <c r="P8" s="20">
        <v>-114</v>
      </c>
      <c r="Q8" s="20">
        <f t="shared" si="2"/>
        <v>56019.99</v>
      </c>
      <c r="R8" s="20"/>
      <c r="T8" s="20"/>
      <c r="U8" s="12">
        <v>9</v>
      </c>
      <c r="V8" s="19">
        <v>41638</v>
      </c>
      <c r="W8" s="12" t="s">
        <v>11</v>
      </c>
      <c r="X8" s="20">
        <v>-402</v>
      </c>
      <c r="Y8" s="20">
        <f t="shared" si="3"/>
        <v>363054.23000000004</v>
      </c>
    </row>
    <row r="9" spans="1:25" ht="14.25" x14ac:dyDescent="0.2">
      <c r="A9" s="12">
        <v>8</v>
      </c>
      <c r="B9" s="19">
        <v>41638</v>
      </c>
      <c r="C9" s="12" t="s">
        <v>4</v>
      </c>
      <c r="D9" s="20">
        <v>75020</v>
      </c>
      <c r="E9" s="20">
        <f t="shared" si="0"/>
        <v>86759.35</v>
      </c>
      <c r="G9" s="12">
        <v>15</v>
      </c>
      <c r="H9" s="19">
        <v>41722</v>
      </c>
      <c r="I9" s="12" t="s">
        <v>57</v>
      </c>
      <c r="J9" s="20">
        <v>-3798</v>
      </c>
      <c r="K9" s="20">
        <f t="shared" si="1"/>
        <v>85504.639999999999</v>
      </c>
      <c r="L9" s="20"/>
      <c r="M9" s="12">
        <v>12</v>
      </c>
      <c r="N9" s="21">
        <v>41682</v>
      </c>
      <c r="O9" s="12" t="s">
        <v>51</v>
      </c>
      <c r="P9" s="20">
        <v>-3000</v>
      </c>
      <c r="Q9" s="20">
        <f t="shared" si="2"/>
        <v>53019.99</v>
      </c>
      <c r="R9" s="20"/>
      <c r="T9" s="20"/>
      <c r="U9" s="12">
        <v>11</v>
      </c>
      <c r="V9" s="19">
        <v>41660</v>
      </c>
      <c r="W9" s="12" t="s">
        <v>60</v>
      </c>
      <c r="X9" s="20">
        <v>-8580</v>
      </c>
      <c r="Y9" s="20">
        <f t="shared" si="3"/>
        <v>354474.23000000004</v>
      </c>
    </row>
    <row r="10" spans="1:25" ht="14.25" x14ac:dyDescent="0.2">
      <c r="A10" s="12">
        <v>9</v>
      </c>
      <c r="B10" s="19">
        <v>41638</v>
      </c>
      <c r="C10" s="12" t="s">
        <v>12</v>
      </c>
      <c r="D10" s="20">
        <v>136.12</v>
      </c>
      <c r="E10" s="20">
        <f t="shared" si="0"/>
        <v>86895.47</v>
      </c>
      <c r="G10" s="12">
        <v>16</v>
      </c>
      <c r="H10" s="19">
        <v>41799</v>
      </c>
      <c r="I10" s="12" t="s">
        <v>56</v>
      </c>
      <c r="J10" s="20">
        <v>-10000</v>
      </c>
      <c r="K10" s="20">
        <f t="shared" si="1"/>
        <v>75504.639999999999</v>
      </c>
      <c r="L10" s="20"/>
      <c r="M10" s="12"/>
      <c r="N10" s="21"/>
      <c r="R10" s="20"/>
      <c r="T10" s="20"/>
      <c r="U10" s="12">
        <v>11</v>
      </c>
      <c r="V10" s="19">
        <v>41677</v>
      </c>
      <c r="W10" s="12" t="s">
        <v>61</v>
      </c>
      <c r="X10" s="20">
        <v>163</v>
      </c>
      <c r="Y10" s="20">
        <f t="shared" si="3"/>
        <v>354637.23000000004</v>
      </c>
    </row>
    <row r="11" spans="1:25" ht="14.25" x14ac:dyDescent="0.2">
      <c r="A11" s="12">
        <v>9</v>
      </c>
      <c r="B11" s="19">
        <v>41638</v>
      </c>
      <c r="C11" s="12" t="s">
        <v>11</v>
      </c>
      <c r="D11" s="20">
        <v>-40</v>
      </c>
      <c r="E11" s="20">
        <f t="shared" si="0"/>
        <v>86855.47</v>
      </c>
      <c r="G11" s="12">
        <v>17</v>
      </c>
      <c r="H11" s="19">
        <v>41799</v>
      </c>
      <c r="I11" s="12" t="s">
        <v>128</v>
      </c>
      <c r="J11" s="20">
        <v>-3798</v>
      </c>
      <c r="K11" s="20">
        <f t="shared" si="1"/>
        <v>71706.64</v>
      </c>
      <c r="L11" s="20"/>
      <c r="M11" s="12"/>
      <c r="N11" s="21"/>
      <c r="R11" s="20"/>
      <c r="T11" s="20"/>
      <c r="U11" s="22"/>
      <c r="V11" s="19"/>
      <c r="W11" s="22"/>
      <c r="X11" s="20"/>
      <c r="Y11" s="20"/>
    </row>
    <row r="12" spans="1:25" ht="14.25" x14ac:dyDescent="0.2">
      <c r="A12" s="12">
        <v>10</v>
      </c>
      <c r="B12" s="19">
        <v>41660</v>
      </c>
      <c r="C12" s="12" t="s">
        <v>45</v>
      </c>
      <c r="D12" s="20">
        <v>-200</v>
      </c>
      <c r="E12" s="20">
        <f t="shared" si="0"/>
        <v>86655.47</v>
      </c>
      <c r="J12" s="20"/>
      <c r="N12" s="4">
        <v>41820</v>
      </c>
      <c r="O12" s="1" t="s">
        <v>13</v>
      </c>
      <c r="P12" s="20">
        <f>SUM(P3:P11)</f>
        <v>53019.99</v>
      </c>
      <c r="R12" s="20"/>
      <c r="T12" s="20"/>
      <c r="X12" s="20"/>
    </row>
    <row r="13" spans="1:25" ht="14.25" x14ac:dyDescent="0.2">
      <c r="A13" s="12">
        <v>8</v>
      </c>
      <c r="B13" s="19">
        <v>41674</v>
      </c>
      <c r="C13" s="12" t="s">
        <v>54</v>
      </c>
      <c r="D13" s="20">
        <v>-72520</v>
      </c>
      <c r="E13" s="20">
        <f t="shared" ref="E13:E17" si="4">E12+D13</f>
        <v>14135.470000000001</v>
      </c>
      <c r="G13" s="21"/>
      <c r="H13" s="4">
        <v>41820</v>
      </c>
      <c r="I13" s="1" t="s">
        <v>13</v>
      </c>
      <c r="J13" s="6">
        <f>SUM(J3:J12)</f>
        <v>71706.64</v>
      </c>
      <c r="N13" s="21">
        <v>41820</v>
      </c>
      <c r="O13" s="22" t="s">
        <v>35</v>
      </c>
      <c r="P13" s="20">
        <v>53019.99</v>
      </c>
      <c r="Q13" s="6"/>
      <c r="R13" s="20"/>
      <c r="T13" s="20"/>
      <c r="U13" s="21"/>
      <c r="V13" s="4">
        <v>41820</v>
      </c>
      <c r="W13" s="1" t="s">
        <v>13</v>
      </c>
      <c r="X13" s="6">
        <f>SUM(X3:X12)</f>
        <v>354637.23000000004</v>
      </c>
    </row>
    <row r="14" spans="1:25" ht="14.25" x14ac:dyDescent="0.2">
      <c r="A14" s="12">
        <v>12</v>
      </c>
      <c r="B14" s="19">
        <v>41682</v>
      </c>
      <c r="C14" s="21" t="s">
        <v>51</v>
      </c>
      <c r="D14" s="20">
        <v>-3000</v>
      </c>
      <c r="E14" s="20">
        <f t="shared" si="4"/>
        <v>11135.470000000001</v>
      </c>
      <c r="H14" s="21">
        <v>41820</v>
      </c>
      <c r="I14" s="22" t="s">
        <v>35</v>
      </c>
      <c r="J14" s="20">
        <v>71706.64</v>
      </c>
      <c r="R14" s="20"/>
      <c r="T14" s="20"/>
      <c r="V14" s="21">
        <v>41820</v>
      </c>
      <c r="W14" s="22" t="s">
        <v>35</v>
      </c>
      <c r="X14" s="20">
        <v>354637.23</v>
      </c>
    </row>
    <row r="15" spans="1:25" ht="14.25" x14ac:dyDescent="0.2">
      <c r="A15" s="12">
        <v>12</v>
      </c>
      <c r="B15" s="19">
        <v>41682</v>
      </c>
      <c r="C15" s="12" t="s">
        <v>46</v>
      </c>
      <c r="D15" s="20">
        <v>3000</v>
      </c>
      <c r="E15" s="20">
        <f t="shared" si="4"/>
        <v>14135.470000000001</v>
      </c>
      <c r="G15" s="20"/>
      <c r="J15" s="20"/>
      <c r="R15" s="20"/>
      <c r="T15" s="20"/>
      <c r="U15" s="20"/>
      <c r="X15" s="20"/>
    </row>
    <row r="16" spans="1:25" s="1" customFormat="1" ht="14.25" x14ac:dyDescent="0.2">
      <c r="A16" s="12">
        <v>14</v>
      </c>
      <c r="B16" s="19">
        <v>41701</v>
      </c>
      <c r="C16" s="12" t="s">
        <v>47</v>
      </c>
      <c r="D16" s="20">
        <v>-740</v>
      </c>
      <c r="E16" s="20">
        <f t="shared" si="4"/>
        <v>13395.470000000001</v>
      </c>
      <c r="F16" s="6"/>
      <c r="G16" s="6"/>
      <c r="H16" s="12" t="s">
        <v>64</v>
      </c>
      <c r="I16" s="12" t="s">
        <v>62</v>
      </c>
      <c r="J16" s="20">
        <v>-700</v>
      </c>
      <c r="M16" s="20"/>
      <c r="N16" s="22"/>
      <c r="O16" s="12"/>
      <c r="P16" s="20"/>
      <c r="R16" s="6"/>
      <c r="T16" s="6"/>
      <c r="U16" s="6"/>
      <c r="V16" s="6"/>
      <c r="W16" s="6"/>
    </row>
    <row r="17" spans="1:16" ht="14.25" x14ac:dyDescent="0.2">
      <c r="A17" s="12">
        <v>18</v>
      </c>
      <c r="B17" s="19">
        <v>41775</v>
      </c>
      <c r="C17" s="12" t="s">
        <v>48</v>
      </c>
      <c r="D17" s="20">
        <v>-99</v>
      </c>
      <c r="E17" s="20">
        <f t="shared" si="4"/>
        <v>13296.470000000001</v>
      </c>
      <c r="H17" s="12" t="s">
        <v>64</v>
      </c>
      <c r="I17" s="12" t="s">
        <v>63</v>
      </c>
      <c r="J17" s="20">
        <v>7700</v>
      </c>
      <c r="N17" s="25"/>
      <c r="O17"/>
      <c r="P17"/>
    </row>
    <row r="18" spans="1:16" ht="14.25" x14ac:dyDescent="0.2">
      <c r="B18" s="19"/>
      <c r="C18" s="22"/>
      <c r="H18" s="12" t="s">
        <v>65</v>
      </c>
      <c r="I18" s="12" t="s">
        <v>52</v>
      </c>
      <c r="J18" s="20">
        <v>-3798</v>
      </c>
      <c r="N18"/>
      <c r="O18"/>
      <c r="P18"/>
    </row>
    <row r="19" spans="1:16" x14ac:dyDescent="0.2">
      <c r="H19" s="12" t="s">
        <v>65</v>
      </c>
      <c r="I19" s="12" t="s">
        <v>53</v>
      </c>
      <c r="J19" s="20">
        <v>-3798</v>
      </c>
      <c r="N19"/>
      <c r="O19"/>
      <c r="P19"/>
    </row>
    <row r="20" spans="1:16" x14ac:dyDescent="0.2">
      <c r="B20" s="21">
        <v>41820</v>
      </c>
      <c r="C20" s="22" t="s">
        <v>13</v>
      </c>
      <c r="D20" s="20">
        <f>SUM(D3:D19)</f>
        <v>13296.470000000001</v>
      </c>
      <c r="J20" s="20">
        <f>SUM(J16:J19)</f>
        <v>-596</v>
      </c>
      <c r="O20" s="26"/>
      <c r="P20"/>
    </row>
    <row r="21" spans="1:16" x14ac:dyDescent="0.2">
      <c r="B21" s="21">
        <v>41820</v>
      </c>
      <c r="C21" s="22" t="s">
        <v>35</v>
      </c>
      <c r="D21" s="20">
        <v>13296.47</v>
      </c>
      <c r="P21"/>
    </row>
    <row r="22" spans="1:16" x14ac:dyDescent="0.2">
      <c r="P22"/>
    </row>
    <row r="24" spans="1:16" x14ac:dyDescent="0.2">
      <c r="B24" s="12" t="s">
        <v>64</v>
      </c>
      <c r="C24" s="12" t="s">
        <v>62</v>
      </c>
      <c r="D24" s="20">
        <v>700</v>
      </c>
    </row>
    <row r="25" spans="1:16" x14ac:dyDescent="0.2">
      <c r="B25" s="12" t="s">
        <v>64</v>
      </c>
      <c r="C25" s="12" t="s">
        <v>63</v>
      </c>
      <c r="D25" s="20">
        <v>-7700</v>
      </c>
    </row>
    <row r="26" spans="1:16" x14ac:dyDescent="0.2">
      <c r="B26" s="12" t="s">
        <v>65</v>
      </c>
      <c r="C26" s="12" t="s">
        <v>52</v>
      </c>
      <c r="D26" s="20">
        <v>3798</v>
      </c>
    </row>
    <row r="27" spans="1:16" x14ac:dyDescent="0.2">
      <c r="B27" s="12" t="s">
        <v>65</v>
      </c>
      <c r="C27" s="12" t="s">
        <v>53</v>
      </c>
      <c r="D27" s="20">
        <v>3798</v>
      </c>
    </row>
    <row r="28" spans="1:16" x14ac:dyDescent="0.2">
      <c r="D28" s="20">
        <f>SUM(D24:D27)</f>
        <v>596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43" orientation="landscape" horizontalDpi="4294967293" verticalDpi="4294967293" r:id="rId1"/>
  <headerFooter>
    <oddHeader>&amp;C&amp;F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7"/>
  <sheetViews>
    <sheetView workbookViewId="0">
      <selection activeCell="H12" sqref="H12"/>
    </sheetView>
  </sheetViews>
  <sheetFormatPr defaultColWidth="8.85546875" defaultRowHeight="15" x14ac:dyDescent="0.25"/>
  <cols>
    <col min="1" max="1" width="12.42578125" style="14" bestFit="1" customWidth="1"/>
    <col min="2" max="2" width="11.28515625" style="14" customWidth="1"/>
    <col min="3" max="3" width="15.140625" style="14" customWidth="1"/>
    <col min="4" max="4" width="21.28515625" style="14" customWidth="1"/>
    <col min="5" max="5" width="12.28515625" style="14" customWidth="1"/>
    <col min="6" max="6" width="10.42578125" style="14" customWidth="1"/>
    <col min="7" max="16384" width="8.85546875" style="14"/>
  </cols>
  <sheetData>
    <row r="1" spans="1:7" s="16" customFormat="1" ht="15.95" customHeight="1" x14ac:dyDescent="0.2">
      <c r="A1" s="29" t="s">
        <v>89</v>
      </c>
      <c r="B1" s="29" t="s">
        <v>27</v>
      </c>
      <c r="C1" s="29" t="s">
        <v>31</v>
      </c>
      <c r="D1" s="29" t="s">
        <v>30</v>
      </c>
      <c r="E1" s="29"/>
      <c r="F1" s="29"/>
    </row>
    <row r="2" spans="1:7" s="16" customFormat="1" ht="15.95" customHeight="1" x14ac:dyDescent="0.2">
      <c r="A2" s="32" t="s">
        <v>29</v>
      </c>
      <c r="B2" s="33">
        <v>3296.47</v>
      </c>
      <c r="C2" s="34">
        <v>3296.47</v>
      </c>
      <c r="D2" s="34">
        <v>0</v>
      </c>
      <c r="E2" s="34"/>
      <c r="F2" s="34"/>
    </row>
    <row r="3" spans="1:7" s="16" customFormat="1" ht="15.95" customHeight="1" x14ac:dyDescent="0.2">
      <c r="A3" s="31" t="s">
        <v>90</v>
      </c>
      <c r="B3" s="31"/>
      <c r="C3" s="31"/>
      <c r="D3" s="31"/>
      <c r="E3" s="30"/>
      <c r="F3" s="30"/>
    </row>
    <row r="4" spans="1:7" s="16" customFormat="1" ht="15.95" customHeight="1" x14ac:dyDescent="0.2">
      <c r="A4" s="81" t="s">
        <v>34</v>
      </c>
      <c r="B4" s="81" t="s">
        <v>0</v>
      </c>
      <c r="C4" s="81" t="s">
        <v>1</v>
      </c>
      <c r="D4" s="35"/>
      <c r="E4" s="36"/>
      <c r="F4" s="36"/>
    </row>
    <row r="5" spans="1:7" s="16" customFormat="1" ht="15.95" customHeight="1" x14ac:dyDescent="0.2">
      <c r="A5" s="82"/>
      <c r="B5" s="82"/>
      <c r="C5" s="82"/>
      <c r="D5" s="37" t="s">
        <v>2</v>
      </c>
      <c r="E5" s="38" t="s">
        <v>28</v>
      </c>
      <c r="F5" s="38" t="s">
        <v>27</v>
      </c>
    </row>
    <row r="6" spans="1:7" s="16" customFormat="1" ht="15.95" customHeight="1" x14ac:dyDescent="0.2">
      <c r="A6" s="39" t="s">
        <v>103</v>
      </c>
      <c r="B6" s="39" t="s">
        <v>103</v>
      </c>
      <c r="C6" s="39" t="s">
        <v>39</v>
      </c>
      <c r="D6" s="39" t="s">
        <v>88</v>
      </c>
      <c r="E6" s="41">
        <v>-3798</v>
      </c>
      <c r="F6" s="40">
        <v>15537.35</v>
      </c>
    </row>
    <row r="7" spans="1:7" s="16" customFormat="1" ht="15.95" customHeight="1" x14ac:dyDescent="0.2">
      <c r="A7" s="39" t="s">
        <v>102</v>
      </c>
      <c r="B7" s="39" t="s">
        <v>102</v>
      </c>
      <c r="C7" s="39" t="s">
        <v>92</v>
      </c>
      <c r="D7" s="39" t="s">
        <v>87</v>
      </c>
      <c r="E7" s="41">
        <v>-3798</v>
      </c>
      <c r="F7" s="40">
        <v>11739.35</v>
      </c>
    </row>
    <row r="8" spans="1:7" s="16" customFormat="1" ht="15.95" customHeight="1" x14ac:dyDescent="0.2">
      <c r="A8" s="39" t="s">
        <v>101</v>
      </c>
      <c r="B8" s="39" t="s">
        <v>101</v>
      </c>
      <c r="C8" s="39" t="s">
        <v>26</v>
      </c>
      <c r="D8" s="39" t="s">
        <v>86</v>
      </c>
      <c r="E8" s="41">
        <v>1563</v>
      </c>
      <c r="F8" s="40">
        <v>13302.35</v>
      </c>
    </row>
    <row r="9" spans="1:7" s="16" customFormat="1" ht="15.95" customHeight="1" x14ac:dyDescent="0.2">
      <c r="A9" s="39" t="s">
        <v>100</v>
      </c>
      <c r="B9" s="39" t="s">
        <v>100</v>
      </c>
      <c r="C9" s="39" t="s">
        <v>92</v>
      </c>
      <c r="D9" s="39" t="s">
        <v>85</v>
      </c>
      <c r="E9" s="41">
        <v>-1563</v>
      </c>
      <c r="F9" s="40">
        <v>11739.35</v>
      </c>
    </row>
    <row r="10" spans="1:7" s="16" customFormat="1" ht="15.95" customHeight="1" x14ac:dyDescent="0.2">
      <c r="A10" s="39" t="s">
        <v>97</v>
      </c>
      <c r="B10" s="39" t="s">
        <v>98</v>
      </c>
      <c r="C10" s="39" t="s">
        <v>99</v>
      </c>
      <c r="D10" s="39" t="s">
        <v>82</v>
      </c>
      <c r="E10" s="41">
        <v>-40</v>
      </c>
      <c r="F10" s="40">
        <v>86855.47</v>
      </c>
    </row>
    <row r="11" spans="1:7" s="16" customFormat="1" ht="15.95" customHeight="1" x14ac:dyDescent="0.2">
      <c r="A11" s="39" t="s">
        <v>97</v>
      </c>
      <c r="B11" s="39" t="s">
        <v>98</v>
      </c>
      <c r="C11" s="39" t="s">
        <v>99</v>
      </c>
      <c r="D11" s="39" t="s">
        <v>83</v>
      </c>
      <c r="E11" s="41">
        <v>136.12</v>
      </c>
      <c r="F11" s="40">
        <v>86895.47</v>
      </c>
    </row>
    <row r="12" spans="1:7" s="16" customFormat="1" ht="15.95" customHeight="1" x14ac:dyDescent="0.2">
      <c r="A12" s="39" t="s">
        <v>97</v>
      </c>
      <c r="B12" s="39" t="s">
        <v>97</v>
      </c>
      <c r="C12" s="39" t="s">
        <v>26</v>
      </c>
      <c r="D12" s="39" t="s">
        <v>84</v>
      </c>
      <c r="E12" s="41">
        <v>75020</v>
      </c>
      <c r="F12" s="40">
        <v>86759.35</v>
      </c>
      <c r="G12" s="16" t="s">
        <v>134</v>
      </c>
    </row>
    <row r="13" spans="1:7" s="16" customFormat="1" ht="15.95" customHeight="1" x14ac:dyDescent="0.2">
      <c r="A13" s="39" t="s">
        <v>96</v>
      </c>
      <c r="B13" s="39" t="s">
        <v>96</v>
      </c>
      <c r="C13" s="39" t="s">
        <v>39</v>
      </c>
      <c r="D13" s="39" t="s">
        <v>81</v>
      </c>
      <c r="E13" s="41">
        <v>-200</v>
      </c>
      <c r="F13" s="40">
        <v>86655.47</v>
      </c>
    </row>
    <row r="14" spans="1:7" s="16" customFormat="1" ht="15.95" customHeight="1" x14ac:dyDescent="0.2">
      <c r="A14" s="39" t="s">
        <v>95</v>
      </c>
      <c r="B14" s="39" t="s">
        <v>95</v>
      </c>
      <c r="C14" s="39" t="s">
        <v>26</v>
      </c>
      <c r="D14" s="39" t="s">
        <v>80</v>
      </c>
      <c r="E14" s="41">
        <v>-72520</v>
      </c>
      <c r="F14" s="40">
        <v>14135.47</v>
      </c>
    </row>
    <row r="15" spans="1:7" s="16" customFormat="1" ht="15.95" customHeight="1" x14ac:dyDescent="0.2">
      <c r="A15" s="39" t="s">
        <v>94</v>
      </c>
      <c r="B15" s="39" t="s">
        <v>94</v>
      </c>
      <c r="C15" s="39" t="s">
        <v>26</v>
      </c>
      <c r="D15" s="39" t="s">
        <v>78</v>
      </c>
      <c r="E15" s="41">
        <v>3000</v>
      </c>
      <c r="F15" s="40">
        <v>14135.47</v>
      </c>
    </row>
    <row r="16" spans="1:7" s="16" customFormat="1" ht="15.95" customHeight="1" x14ac:dyDescent="0.2">
      <c r="A16" s="39" t="s">
        <v>94</v>
      </c>
      <c r="B16" s="39" t="s">
        <v>94</v>
      </c>
      <c r="C16" s="39" t="s">
        <v>39</v>
      </c>
      <c r="D16" s="39" t="s">
        <v>79</v>
      </c>
      <c r="E16" s="41">
        <v>-3000</v>
      </c>
      <c r="F16" s="40">
        <v>11135.47</v>
      </c>
    </row>
    <row r="17" spans="1:6" s="16" customFormat="1" ht="15.95" customHeight="1" x14ac:dyDescent="0.2">
      <c r="A17" s="39" t="s">
        <v>93</v>
      </c>
      <c r="B17" s="39" t="s">
        <v>93</v>
      </c>
      <c r="C17" s="39" t="s">
        <v>92</v>
      </c>
      <c r="D17" s="39" t="s">
        <v>77</v>
      </c>
      <c r="E17" s="41">
        <v>-740</v>
      </c>
      <c r="F17" s="40">
        <v>13395.47</v>
      </c>
    </row>
    <row r="18" spans="1:6" s="16" customFormat="1" ht="15.95" customHeight="1" x14ac:dyDescent="0.2">
      <c r="A18" s="39" t="s">
        <v>91</v>
      </c>
      <c r="B18" s="39" t="s">
        <v>91</v>
      </c>
      <c r="C18" s="39" t="s">
        <v>92</v>
      </c>
      <c r="D18" s="39" t="s">
        <v>76</v>
      </c>
      <c r="E18" s="41">
        <v>-99</v>
      </c>
      <c r="F18" s="40">
        <v>13296.47</v>
      </c>
    </row>
    <row r="19" spans="1:6" s="16" customFormat="1" ht="15.95" customHeight="1" x14ac:dyDescent="0.2">
      <c r="A19" s="17"/>
      <c r="B19" s="17"/>
      <c r="C19" s="17"/>
      <c r="D19" s="17"/>
      <c r="E19" s="18"/>
      <c r="F19" s="18"/>
    </row>
    <row r="20" spans="1:6" s="16" customFormat="1" ht="15.95" customHeight="1" x14ac:dyDescent="0.25">
      <c r="A20" s="14"/>
      <c r="B20" s="14"/>
      <c r="C20" s="14"/>
      <c r="D20" s="14"/>
      <c r="E20" s="14"/>
      <c r="F20" s="14"/>
    </row>
    <row r="21" spans="1:6" s="16" customFormat="1" ht="15.95" customHeight="1" x14ac:dyDescent="0.25">
      <c r="A21" s="14"/>
      <c r="B21" s="14"/>
      <c r="C21" s="14"/>
      <c r="D21" s="14"/>
      <c r="E21" s="14"/>
      <c r="F21" s="14"/>
    </row>
    <row r="22" spans="1:6" s="16" customFormat="1" ht="15.95" customHeight="1" x14ac:dyDescent="0.25">
      <c r="A22" s="14"/>
      <c r="B22" s="14"/>
      <c r="C22" s="14"/>
      <c r="D22" s="14"/>
      <c r="E22" s="14"/>
      <c r="F22" s="14"/>
    </row>
    <row r="23" spans="1:6" s="16" customFormat="1" ht="15.95" customHeight="1" x14ac:dyDescent="0.25">
      <c r="A23" s="14"/>
      <c r="B23" s="14"/>
      <c r="C23" s="14"/>
      <c r="D23" s="14"/>
      <c r="E23" s="14"/>
      <c r="F23" s="14"/>
    </row>
    <row r="24" spans="1:6" s="16" customFormat="1" ht="15.95" customHeight="1" x14ac:dyDescent="0.25">
      <c r="A24" s="14"/>
      <c r="B24" s="14"/>
      <c r="C24" s="14"/>
      <c r="D24" s="14"/>
      <c r="E24" s="14"/>
      <c r="F24" s="14"/>
    </row>
    <row r="25" spans="1:6" s="16" customFormat="1" ht="15.95" customHeight="1" x14ac:dyDescent="0.25">
      <c r="A25" s="14"/>
      <c r="B25" s="14"/>
      <c r="C25" s="14"/>
      <c r="D25" s="14"/>
      <c r="E25" s="14"/>
      <c r="F25" s="14"/>
    </row>
    <row r="26" spans="1:6" s="16" customFormat="1" ht="15.95" customHeight="1" x14ac:dyDescent="0.25">
      <c r="A26" s="14"/>
      <c r="B26" s="14"/>
      <c r="C26" s="14"/>
      <c r="D26" s="14"/>
      <c r="E26" s="14"/>
      <c r="F26" s="14"/>
    </row>
    <row r="27" spans="1:6" s="16" customFormat="1" ht="15.95" customHeight="1" x14ac:dyDescent="0.25">
      <c r="A27" s="14"/>
      <c r="B27" s="14"/>
      <c r="C27" s="14"/>
      <c r="D27" s="14"/>
      <c r="E27" s="14"/>
      <c r="F27" s="14"/>
    </row>
  </sheetData>
  <sortState ref="A6:F18">
    <sortCondition ref="A6:A18"/>
  </sortState>
  <mergeCells count="3">
    <mergeCell ref="A4:A5"/>
    <mergeCell ref="B4:B5"/>
    <mergeCell ref="C4:C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5"/>
  <sheetViews>
    <sheetView workbookViewId="0">
      <selection activeCell="E6" sqref="E6:E10"/>
    </sheetView>
  </sheetViews>
  <sheetFormatPr defaultColWidth="8.85546875" defaultRowHeight="15" x14ac:dyDescent="0.25"/>
  <cols>
    <col min="1" max="1" width="26.28515625" style="14" bestFit="1" customWidth="1"/>
    <col min="2" max="2" width="12.42578125" style="14" bestFit="1" customWidth="1"/>
    <col min="3" max="3" width="20.28515625" style="14" bestFit="1" customWidth="1"/>
    <col min="4" max="4" width="17.42578125" style="14" bestFit="1" customWidth="1"/>
    <col min="5" max="5" width="9.42578125" style="15" bestFit="1" customWidth="1"/>
    <col min="6" max="6" width="11.42578125" style="15" bestFit="1" customWidth="1"/>
    <col min="7" max="16384" width="8.85546875" style="14"/>
  </cols>
  <sheetData>
    <row r="1" spans="1:6" s="16" customFormat="1" ht="15.95" customHeight="1" x14ac:dyDescent="0.2">
      <c r="A1" s="42" t="s">
        <v>18</v>
      </c>
      <c r="B1" s="42" t="s">
        <v>27</v>
      </c>
      <c r="C1" s="42" t="s">
        <v>31</v>
      </c>
      <c r="D1" s="42" t="s">
        <v>30</v>
      </c>
      <c r="E1" s="42"/>
      <c r="F1" s="42"/>
    </row>
    <row r="2" spans="1:6" s="16" customFormat="1" ht="15.95" customHeight="1" x14ac:dyDescent="0.2">
      <c r="A2" s="45" t="s">
        <v>32</v>
      </c>
      <c r="B2" s="46">
        <v>53019.99</v>
      </c>
      <c r="C2" s="47">
        <v>53019.99</v>
      </c>
      <c r="D2" s="47">
        <v>0</v>
      </c>
      <c r="E2" s="47"/>
      <c r="F2" s="47"/>
    </row>
    <row r="3" spans="1:6" s="16" customFormat="1" ht="15.95" customHeight="1" x14ac:dyDescent="0.2">
      <c r="A3" s="44" t="s">
        <v>90</v>
      </c>
      <c r="B3" s="44"/>
      <c r="C3" s="44"/>
      <c r="D3" s="44"/>
      <c r="E3" s="43"/>
      <c r="F3" s="43"/>
    </row>
    <row r="4" spans="1:6" s="16" customFormat="1" ht="15.95" customHeight="1" x14ac:dyDescent="0.2">
      <c r="A4" s="81" t="s">
        <v>34</v>
      </c>
      <c r="B4" s="81" t="s">
        <v>0</v>
      </c>
      <c r="C4" s="81" t="s">
        <v>1</v>
      </c>
      <c r="D4" s="48"/>
      <c r="E4" s="49"/>
      <c r="F4" s="49"/>
    </row>
    <row r="5" spans="1:6" s="16" customFormat="1" ht="15.95" customHeight="1" x14ac:dyDescent="0.2">
      <c r="A5" s="82"/>
      <c r="B5" s="82"/>
      <c r="C5" s="82"/>
      <c r="D5" s="50" t="s">
        <v>2</v>
      </c>
      <c r="E5" s="51" t="s">
        <v>28</v>
      </c>
      <c r="F5" s="51" t="s">
        <v>27</v>
      </c>
    </row>
    <row r="6" spans="1:6" s="16" customFormat="1" ht="15.95" customHeight="1" x14ac:dyDescent="0.2">
      <c r="A6" s="52" t="s">
        <v>106</v>
      </c>
      <c r="B6" s="52" t="s">
        <v>106</v>
      </c>
      <c r="C6" s="52" t="s">
        <v>39</v>
      </c>
      <c r="D6" s="52" t="s">
        <v>107</v>
      </c>
      <c r="E6" s="41">
        <v>-4000</v>
      </c>
      <c r="F6" s="53">
        <v>67432.09</v>
      </c>
    </row>
    <row r="7" spans="1:6" s="16" customFormat="1" ht="15.95" customHeight="1" x14ac:dyDescent="0.2">
      <c r="A7" s="52" t="s">
        <v>104</v>
      </c>
      <c r="B7" s="52" t="s">
        <v>104</v>
      </c>
      <c r="C7" s="52" t="s">
        <v>39</v>
      </c>
      <c r="D7" s="52" t="s">
        <v>105</v>
      </c>
      <c r="E7" s="41">
        <v>-11680</v>
      </c>
      <c r="F7" s="53">
        <v>55752.09</v>
      </c>
    </row>
    <row r="8" spans="1:6" s="16" customFormat="1" ht="15.95" customHeight="1" x14ac:dyDescent="0.2">
      <c r="A8" s="52" t="s">
        <v>97</v>
      </c>
      <c r="B8" s="52" t="s">
        <v>98</v>
      </c>
      <c r="C8" s="52" t="s">
        <v>99</v>
      </c>
      <c r="D8" s="52" t="s">
        <v>82</v>
      </c>
      <c r="E8" s="41">
        <v>-114</v>
      </c>
      <c r="F8" s="53">
        <v>56019.99</v>
      </c>
    </row>
    <row r="9" spans="1:6" x14ac:dyDescent="0.25">
      <c r="A9" s="52" t="s">
        <v>97</v>
      </c>
      <c r="B9" s="52" t="s">
        <v>98</v>
      </c>
      <c r="C9" s="52" t="s">
        <v>99</v>
      </c>
      <c r="D9" s="52" t="s">
        <v>83</v>
      </c>
      <c r="E9" s="41">
        <v>381.9</v>
      </c>
      <c r="F9" s="53">
        <v>56133.99</v>
      </c>
    </row>
    <row r="10" spans="1:6" x14ac:dyDescent="0.25">
      <c r="A10" s="52" t="s">
        <v>94</v>
      </c>
      <c r="B10" s="52" t="s">
        <v>94</v>
      </c>
      <c r="C10" s="52" t="s">
        <v>26</v>
      </c>
      <c r="D10" s="52" t="s">
        <v>78</v>
      </c>
      <c r="E10" s="41">
        <v>-3000</v>
      </c>
      <c r="F10" s="53">
        <v>53019.99</v>
      </c>
    </row>
    <row r="11" spans="1:6" x14ac:dyDescent="0.25">
      <c r="E11" s="14"/>
      <c r="F11" s="14"/>
    </row>
    <row r="12" spans="1:6" x14ac:dyDescent="0.25">
      <c r="E12" s="14"/>
      <c r="F12" s="14"/>
    </row>
    <row r="13" spans="1:6" x14ac:dyDescent="0.25">
      <c r="E13" s="14"/>
      <c r="F13" s="14"/>
    </row>
    <row r="14" spans="1:6" x14ac:dyDescent="0.25">
      <c r="E14" s="14"/>
      <c r="F14" s="14"/>
    </row>
    <row r="15" spans="1:6" x14ac:dyDescent="0.25">
      <c r="E15" s="14"/>
      <c r="F15" s="14"/>
    </row>
  </sheetData>
  <sortState ref="A6:F10">
    <sortCondition ref="A6"/>
  </sortState>
  <mergeCells count="3">
    <mergeCell ref="A4:A5"/>
    <mergeCell ref="B4:B5"/>
    <mergeCell ref="C4:C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90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1"/>
  <sheetViews>
    <sheetView workbookViewId="0">
      <selection activeCell="E6" sqref="E6:E12"/>
    </sheetView>
  </sheetViews>
  <sheetFormatPr defaultColWidth="8.85546875" defaultRowHeight="15" x14ac:dyDescent="0.25"/>
  <cols>
    <col min="1" max="1" width="28.140625" style="14" bestFit="1" customWidth="1"/>
    <col min="2" max="2" width="12.42578125" style="14" bestFit="1" customWidth="1"/>
    <col min="3" max="3" width="20.28515625" style="14" bestFit="1" customWidth="1"/>
    <col min="4" max="4" width="15.42578125" style="14" bestFit="1" customWidth="1"/>
    <col min="5" max="5" width="11.7109375" style="15" customWidth="1"/>
    <col min="6" max="6" width="14.42578125" style="15" customWidth="1"/>
    <col min="7" max="16384" width="8.85546875" style="14"/>
  </cols>
  <sheetData>
    <row r="1" spans="1:6" s="16" customFormat="1" ht="15.95" customHeight="1" x14ac:dyDescent="0.2">
      <c r="A1" s="55" t="s">
        <v>108</v>
      </c>
      <c r="B1" s="55" t="s">
        <v>27</v>
      </c>
      <c r="C1" s="55" t="s">
        <v>31</v>
      </c>
      <c r="D1" s="55" t="s">
        <v>30</v>
      </c>
      <c r="E1" s="55"/>
      <c r="F1" s="55"/>
    </row>
    <row r="2" spans="1:6" s="16" customFormat="1" ht="15.95" customHeight="1" x14ac:dyDescent="0.2">
      <c r="A2" s="58" t="s">
        <v>33</v>
      </c>
      <c r="B2" s="59">
        <v>72956.639999999999</v>
      </c>
      <c r="C2" s="60">
        <v>72956.639999999999</v>
      </c>
      <c r="D2" s="60">
        <v>0</v>
      </c>
      <c r="E2" s="60"/>
      <c r="F2" s="60"/>
    </row>
    <row r="3" spans="1:6" s="16" customFormat="1" ht="15.95" customHeight="1" x14ac:dyDescent="0.2">
      <c r="A3" s="57" t="s">
        <v>90</v>
      </c>
      <c r="B3" s="57"/>
      <c r="C3" s="57"/>
      <c r="D3" s="57"/>
      <c r="E3" s="56"/>
      <c r="F3" s="56"/>
    </row>
    <row r="4" spans="1:6" s="16" customFormat="1" ht="15.95" customHeight="1" x14ac:dyDescent="0.2">
      <c r="A4" s="81" t="s">
        <v>34</v>
      </c>
      <c r="B4" s="81" t="s">
        <v>0</v>
      </c>
      <c r="C4" s="81" t="s">
        <v>1</v>
      </c>
      <c r="D4" s="61"/>
      <c r="E4" s="62"/>
      <c r="F4" s="62"/>
    </row>
    <row r="5" spans="1:6" s="16" customFormat="1" ht="15.95" customHeight="1" x14ac:dyDescent="0.2">
      <c r="A5" s="82"/>
      <c r="B5" s="82"/>
      <c r="C5" s="82"/>
      <c r="D5" s="63" t="s">
        <v>2</v>
      </c>
      <c r="E5" s="64" t="s">
        <v>28</v>
      </c>
      <c r="F5" s="64" t="s">
        <v>27</v>
      </c>
    </row>
    <row r="6" spans="1:6" s="16" customFormat="1" ht="15.95" customHeight="1" x14ac:dyDescent="0.2">
      <c r="A6" s="65" t="s">
        <v>101</v>
      </c>
      <c r="B6" s="65" t="s">
        <v>101</v>
      </c>
      <c r="C6" s="65" t="s">
        <v>26</v>
      </c>
      <c r="D6" s="65" t="s">
        <v>115</v>
      </c>
      <c r="E6" s="41">
        <v>-3798</v>
      </c>
      <c r="F6" s="66">
        <v>16688.28</v>
      </c>
    </row>
    <row r="7" spans="1:6" x14ac:dyDescent="0.25">
      <c r="A7" s="65" t="s">
        <v>97</v>
      </c>
      <c r="B7" s="65" t="s">
        <v>98</v>
      </c>
      <c r="C7" s="65" t="s">
        <v>99</v>
      </c>
      <c r="D7" s="65" t="s">
        <v>82</v>
      </c>
      <c r="E7" s="41">
        <v>-39</v>
      </c>
      <c r="F7" s="66">
        <v>16782.64</v>
      </c>
    </row>
    <row r="8" spans="1:6" x14ac:dyDescent="0.25">
      <c r="A8" s="65" t="s">
        <v>97</v>
      </c>
      <c r="B8" s="65" t="s">
        <v>98</v>
      </c>
      <c r="C8" s="65" t="s">
        <v>99</v>
      </c>
      <c r="D8" s="65" t="s">
        <v>83</v>
      </c>
      <c r="E8" s="41">
        <v>133.36000000000001</v>
      </c>
      <c r="F8" s="66">
        <v>16821.64</v>
      </c>
    </row>
    <row r="9" spans="1:6" x14ac:dyDescent="0.25">
      <c r="A9" s="65" t="s">
        <v>95</v>
      </c>
      <c r="B9" s="65" t="s">
        <v>95</v>
      </c>
      <c r="C9" s="65" t="s">
        <v>26</v>
      </c>
      <c r="D9" s="65" t="s">
        <v>80</v>
      </c>
      <c r="E9" s="41">
        <v>72520</v>
      </c>
      <c r="F9" s="66">
        <v>89302.64</v>
      </c>
    </row>
    <row r="10" spans="1:6" x14ac:dyDescent="0.25">
      <c r="A10" s="65" t="s">
        <v>113</v>
      </c>
      <c r="B10" s="65" t="s">
        <v>113</v>
      </c>
      <c r="C10" s="65" t="s">
        <v>39</v>
      </c>
      <c r="D10" s="65" t="s">
        <v>114</v>
      </c>
      <c r="E10" s="41">
        <v>-3798</v>
      </c>
      <c r="F10" s="66">
        <v>85504.639999999999</v>
      </c>
    </row>
    <row r="11" spans="1:6" x14ac:dyDescent="0.25">
      <c r="A11" s="65" t="s">
        <v>111</v>
      </c>
      <c r="B11" s="65" t="s">
        <v>111</v>
      </c>
      <c r="C11" s="65" t="s">
        <v>92</v>
      </c>
      <c r="D11" s="65" t="s">
        <v>112</v>
      </c>
      <c r="E11" s="41">
        <v>-10000</v>
      </c>
      <c r="F11" s="66">
        <v>75504.639999999999</v>
      </c>
    </row>
    <row r="12" spans="1:6" x14ac:dyDescent="0.25">
      <c r="A12" s="65" t="s">
        <v>109</v>
      </c>
      <c r="B12" s="65" t="s">
        <v>109</v>
      </c>
      <c r="C12" s="65" t="s">
        <v>39</v>
      </c>
      <c r="D12" s="65" t="s">
        <v>110</v>
      </c>
      <c r="E12" s="41">
        <v>-3798</v>
      </c>
      <c r="F12" s="66">
        <v>71706.64</v>
      </c>
    </row>
    <row r="13" spans="1:6" x14ac:dyDescent="0.25">
      <c r="A13" s="23"/>
      <c r="B13" s="23"/>
      <c r="F13" s="14"/>
    </row>
    <row r="14" spans="1:6" x14ac:dyDescent="0.25">
      <c r="A14" s="23"/>
      <c r="B14" s="23"/>
    </row>
    <row r="15" spans="1:6" x14ac:dyDescent="0.25">
      <c r="A15" s="23"/>
      <c r="B15" s="23"/>
    </row>
    <row r="16" spans="1:6" x14ac:dyDescent="0.25">
      <c r="A16" s="23"/>
      <c r="B16" s="23"/>
    </row>
    <row r="17" spans="1:2" x14ac:dyDescent="0.25">
      <c r="A17" s="23"/>
      <c r="B17" s="23"/>
    </row>
    <row r="18" spans="1:2" x14ac:dyDescent="0.25">
      <c r="A18" s="23"/>
      <c r="B18" s="23"/>
    </row>
    <row r="19" spans="1:2" x14ac:dyDescent="0.25">
      <c r="A19" s="23"/>
      <c r="B19" s="23"/>
    </row>
    <row r="20" spans="1:2" x14ac:dyDescent="0.25">
      <c r="A20" s="23"/>
      <c r="B20" s="23"/>
    </row>
    <row r="21" spans="1:2" x14ac:dyDescent="0.25">
      <c r="A21" s="23"/>
      <c r="B21" s="23"/>
    </row>
  </sheetData>
  <sortState ref="A6:F12">
    <sortCondition ref="A6"/>
  </sortState>
  <mergeCells count="3">
    <mergeCell ref="A4:A5"/>
    <mergeCell ref="B4:B5"/>
    <mergeCell ref="C4:C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L10" sqref="L10"/>
    </sheetView>
  </sheetViews>
  <sheetFormatPr defaultRowHeight="12.75" x14ac:dyDescent="0.2"/>
  <cols>
    <col min="1" max="1" width="14.7109375" customWidth="1"/>
    <col min="2" max="2" width="13.42578125" customWidth="1"/>
    <col min="3" max="3" width="15.140625" customWidth="1"/>
    <col min="4" max="4" width="14.7109375" customWidth="1"/>
    <col min="5" max="5" width="13.42578125" customWidth="1"/>
    <col min="6" max="6" width="15.7109375" customWidth="1"/>
  </cols>
  <sheetData>
    <row r="1" spans="1:6" x14ac:dyDescent="0.2">
      <c r="A1" s="67" t="s">
        <v>37</v>
      </c>
      <c r="B1" s="67" t="s">
        <v>27</v>
      </c>
      <c r="C1" s="67" t="s">
        <v>31</v>
      </c>
      <c r="D1" s="67" t="s">
        <v>30</v>
      </c>
      <c r="E1" s="67"/>
      <c r="F1" s="67"/>
    </row>
    <row r="2" spans="1:6" x14ac:dyDescent="0.2">
      <c r="A2" s="70" t="s">
        <v>40</v>
      </c>
      <c r="B2" s="71">
        <v>354637.23</v>
      </c>
      <c r="C2" s="72">
        <v>354637.23</v>
      </c>
      <c r="D2" s="72">
        <v>0</v>
      </c>
      <c r="E2" s="72"/>
      <c r="F2" s="72"/>
    </row>
    <row r="3" spans="1:6" x14ac:dyDescent="0.2">
      <c r="A3" s="69" t="s">
        <v>90</v>
      </c>
      <c r="B3" s="69"/>
      <c r="C3" s="69"/>
      <c r="D3" s="69"/>
      <c r="E3" s="68"/>
      <c r="F3" s="68"/>
    </row>
    <row r="4" spans="1:6" ht="12.75" customHeight="1" x14ac:dyDescent="0.2">
      <c r="A4" s="81" t="s">
        <v>34</v>
      </c>
      <c r="B4" s="81" t="s">
        <v>0</v>
      </c>
      <c r="C4" s="81" t="s">
        <v>1</v>
      </c>
      <c r="D4" s="73"/>
      <c r="E4" s="74"/>
      <c r="F4" s="74"/>
    </row>
    <row r="5" spans="1:6" x14ac:dyDescent="0.2">
      <c r="A5" s="82"/>
      <c r="B5" s="82"/>
      <c r="C5" s="82"/>
      <c r="D5" s="75" t="s">
        <v>2</v>
      </c>
      <c r="E5" s="76" t="s">
        <v>28</v>
      </c>
      <c r="F5" s="76" t="s">
        <v>27</v>
      </c>
    </row>
    <row r="6" spans="1:6" x14ac:dyDescent="0.2">
      <c r="A6" s="77" t="s">
        <v>101</v>
      </c>
      <c r="B6" s="77" t="s">
        <v>101</v>
      </c>
      <c r="C6" s="77" t="s">
        <v>26</v>
      </c>
      <c r="D6" s="77" t="s">
        <v>121</v>
      </c>
      <c r="E6" s="41">
        <v>-1563</v>
      </c>
      <c r="F6" s="78">
        <v>362595.45</v>
      </c>
    </row>
    <row r="7" spans="1:6" x14ac:dyDescent="0.2">
      <c r="A7" s="77" t="s">
        <v>119</v>
      </c>
      <c r="B7" s="77" t="s">
        <v>119</v>
      </c>
      <c r="C7" s="77" t="s">
        <v>92</v>
      </c>
      <c r="D7" s="77" t="s">
        <v>120</v>
      </c>
      <c r="E7" s="41">
        <v>-483</v>
      </c>
      <c r="F7" s="78">
        <v>362112.45</v>
      </c>
    </row>
    <row r="8" spans="1:6" x14ac:dyDescent="0.2">
      <c r="A8" s="77" t="s">
        <v>97</v>
      </c>
      <c r="B8" s="77" t="s">
        <v>98</v>
      </c>
      <c r="C8" s="77" t="s">
        <v>99</v>
      </c>
      <c r="D8" s="77" t="s">
        <v>82</v>
      </c>
      <c r="E8" s="41">
        <v>-402</v>
      </c>
      <c r="F8" s="78">
        <v>363054.23</v>
      </c>
    </row>
    <row r="9" spans="1:6" x14ac:dyDescent="0.2">
      <c r="A9" s="77" t="s">
        <v>97</v>
      </c>
      <c r="B9" s="77" t="s">
        <v>98</v>
      </c>
      <c r="C9" s="77" t="s">
        <v>99</v>
      </c>
      <c r="D9" s="77" t="s">
        <v>83</v>
      </c>
      <c r="E9" s="41">
        <v>1343.78</v>
      </c>
      <c r="F9" s="78">
        <v>363456.23</v>
      </c>
    </row>
    <row r="10" spans="1:6" x14ac:dyDescent="0.2">
      <c r="A10" s="77" t="s">
        <v>96</v>
      </c>
      <c r="B10" s="77" t="s">
        <v>96</v>
      </c>
      <c r="C10" s="77" t="s">
        <v>26</v>
      </c>
      <c r="D10" s="77" t="s">
        <v>118</v>
      </c>
      <c r="E10" s="41">
        <v>-8580</v>
      </c>
      <c r="F10" s="78">
        <v>354474.23</v>
      </c>
    </row>
    <row r="11" spans="1:6" x14ac:dyDescent="0.2">
      <c r="A11" s="77" t="s">
        <v>116</v>
      </c>
      <c r="B11" s="77" t="s">
        <v>116</v>
      </c>
      <c r="C11" s="77" t="s">
        <v>26</v>
      </c>
      <c r="D11" s="77" t="s">
        <v>117</v>
      </c>
      <c r="E11" s="41">
        <v>163</v>
      </c>
      <c r="F11" s="78">
        <v>354637.23</v>
      </c>
    </row>
  </sheetData>
  <sortState ref="A6:F11">
    <sortCondition ref="A6"/>
  </sortState>
  <mergeCells count="3">
    <mergeCell ref="A4:A5"/>
    <mergeCell ref="B4:B5"/>
    <mergeCell ref="C4:C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Balansräkn tillg o skulder</vt:lpstr>
      <vt:lpstr>Resultat FF</vt:lpstr>
      <vt:lpstr>HB</vt:lpstr>
      <vt:lpstr>Kontohändelser FF</vt:lpstr>
      <vt:lpstr>Kontohändelser aktivitetsfonden</vt:lpstr>
      <vt:lpstr>Kontohändelser Cykel- o julmark</vt:lpstr>
      <vt:lpstr>Kontohändelser Skutanfonden</vt:lpstr>
      <vt:lpstr>Blad1</vt:lpstr>
    </vt:vector>
  </TitlesOfParts>
  <Company>HemPC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Franzén</dc:creator>
  <cp:lastModifiedBy>Anna Riby</cp:lastModifiedBy>
  <cp:lastPrinted>2013-09-23T15:17:19Z</cp:lastPrinted>
  <dcterms:created xsi:type="dcterms:W3CDTF">2008-03-16T16:47:49Z</dcterms:created>
  <dcterms:modified xsi:type="dcterms:W3CDTF">2014-10-12T20:34:21Z</dcterms:modified>
</cp:coreProperties>
</file>